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SEI-080002.007037.2024 - ALIM HOSPITAIS\"/>
    </mc:Choice>
  </mc:AlternateContent>
  <bookViews>
    <workbookView xWindow="0" yWindow="0" windowWidth="20730" windowHeight="11760" firstSheet="10" activeTab="12"/>
  </bookViews>
  <sheets>
    <sheet name="IV VALOR TOTAL LT I" sheetId="7" r:id="rId1"/>
    <sheet name="IV-A ALIM COMPLEM" sheetId="8" r:id="rId2"/>
    <sheet name="IV-B FORM INF" sheetId="9" r:id="rId3"/>
    <sheet name="IV-C CUSTO UNIT E TOTAL HEMORIO" sheetId="2" r:id="rId4"/>
    <sheet name="IV-C CUSTO UNIT E TOTAL IEDE" sheetId="4" r:id="rId5"/>
    <sheet name="IV-C CUSTO UNIT E TOTAL IETAP" sheetId="17" r:id="rId6"/>
    <sheet name="IV-C CUSTO UNIT E TOTAL IECAC" sheetId="15" r:id="rId7"/>
    <sheet name="IV-D CUSTO PESS MIN HEMORIO" sheetId="10" r:id="rId8"/>
    <sheet name="IV-D CUSTO PESS MIN IEDE" sheetId="11" r:id="rId9"/>
    <sheet name="IV-D CUSTO PESS MIN IETAP" sheetId="12" r:id="rId10"/>
    <sheet name="IV-D CUSTO PESS MIN IECAC" sheetId="16" r:id="rId11"/>
    <sheet name="IV-E PLAN ABERTA PESS MIN" sheetId="13" r:id="rId12"/>
    <sheet name="IV-F RESUMO COTAÇÃO LT I" sheetId="14" r:id="rId13"/>
  </sheets>
  <calcPr calcId="152511"/>
</workbook>
</file>

<file path=xl/calcChain.xml><?xml version="1.0" encoding="utf-8"?>
<calcChain xmlns="http://schemas.openxmlformats.org/spreadsheetml/2006/main">
  <c r="B24" i="12" l="1"/>
  <c r="B27" i="12" s="1"/>
  <c r="D23" i="12"/>
  <c r="D24" i="12" s="1"/>
  <c r="B18" i="12"/>
  <c r="D17" i="12"/>
  <c r="D16" i="12"/>
  <c r="D15" i="12"/>
  <c r="D18" i="12" s="1"/>
  <c r="D14" i="12"/>
  <c r="D13" i="12"/>
  <c r="D12" i="12"/>
  <c r="B7" i="12"/>
  <c r="D6" i="12"/>
  <c r="D5" i="12"/>
  <c r="D4" i="12"/>
  <c r="D3" i="12"/>
  <c r="D94" i="17"/>
  <c r="D93" i="17"/>
  <c r="D92" i="17"/>
  <c r="D91" i="17"/>
  <c r="D95" i="17" s="1"/>
  <c r="D90" i="17"/>
  <c r="D89" i="17"/>
  <c r="B87" i="17"/>
  <c r="D86" i="17"/>
  <c r="D85" i="17"/>
  <c r="D84" i="17"/>
  <c r="D83" i="17"/>
  <c r="D82" i="17"/>
  <c r="D81" i="17"/>
  <c r="B79" i="17"/>
  <c r="D78" i="17"/>
  <c r="D77" i="17"/>
  <c r="D76" i="17"/>
  <c r="D75" i="17"/>
  <c r="D74" i="17"/>
  <c r="D73" i="17"/>
  <c r="B71" i="17"/>
  <c r="D70" i="17"/>
  <c r="D69" i="17"/>
  <c r="D68" i="17"/>
  <c r="D67" i="17"/>
  <c r="D66" i="17"/>
  <c r="D65" i="17"/>
  <c r="B63" i="17"/>
  <c r="D62" i="17"/>
  <c r="D61" i="17"/>
  <c r="D60" i="17"/>
  <c r="D59" i="17"/>
  <c r="D63" i="17" s="1"/>
  <c r="D58" i="17"/>
  <c r="D57" i="17"/>
  <c r="B55" i="17"/>
  <c r="D54" i="17"/>
  <c r="D53" i="17"/>
  <c r="D52" i="17"/>
  <c r="D51" i="17"/>
  <c r="D50" i="17"/>
  <c r="D49" i="17"/>
  <c r="B47" i="17"/>
  <c r="D46" i="17"/>
  <c r="D45" i="17"/>
  <c r="D44" i="17"/>
  <c r="D43" i="17"/>
  <c r="D42" i="17"/>
  <c r="D41" i="17"/>
  <c r="B39" i="17"/>
  <c r="D38" i="17"/>
  <c r="D37" i="17"/>
  <c r="D36" i="17"/>
  <c r="D35" i="17"/>
  <c r="D34" i="17"/>
  <c r="D33" i="17"/>
  <c r="B31" i="17"/>
  <c r="D30" i="17"/>
  <c r="D29" i="17"/>
  <c r="D28" i="17"/>
  <c r="D27" i="17"/>
  <c r="D31" i="17" s="1"/>
  <c r="D26" i="17"/>
  <c r="D25" i="17"/>
  <c r="B23" i="17"/>
  <c r="D22" i="17"/>
  <c r="D21" i="17"/>
  <c r="D20" i="17"/>
  <c r="D19" i="17"/>
  <c r="D18" i="17"/>
  <c r="D17" i="17"/>
  <c r="B14" i="17"/>
  <c r="D13" i="17"/>
  <c r="D12" i="17"/>
  <c r="D11" i="17"/>
  <c r="D10" i="17"/>
  <c r="D14" i="17" s="1"/>
  <c r="B8" i="17"/>
  <c r="D7" i="17"/>
  <c r="D6" i="17"/>
  <c r="D5" i="17"/>
  <c r="D4" i="17"/>
  <c r="D8" i="17" s="1"/>
  <c r="B96" i="17" l="1"/>
  <c r="D23" i="17"/>
  <c r="D96" i="17" s="1"/>
  <c r="D97" i="17" s="1"/>
  <c r="D98" i="17" s="1"/>
  <c r="D55" i="17"/>
  <c r="D87" i="17"/>
  <c r="D7" i="12"/>
  <c r="D47" i="17"/>
  <c r="D79" i="17"/>
  <c r="D39" i="17"/>
  <c r="D71" i="17"/>
  <c r="D27" i="12"/>
  <c r="E19" i="14" s="1"/>
  <c r="B27" i="16" l="1"/>
  <c r="D26" i="16"/>
  <c r="D27" i="16" s="1"/>
  <c r="B21" i="16"/>
  <c r="D20" i="16"/>
  <c r="D19" i="16"/>
  <c r="D18" i="16"/>
  <c r="D17" i="16"/>
  <c r="D16" i="16"/>
  <c r="D15" i="16"/>
  <c r="D14" i="16"/>
  <c r="B9" i="16"/>
  <c r="D8" i="16"/>
  <c r="D7" i="16"/>
  <c r="D6" i="16"/>
  <c r="D5" i="16"/>
  <c r="D4" i="16"/>
  <c r="D3" i="16"/>
  <c r="C95" i="15"/>
  <c r="B95" i="15"/>
  <c r="F94" i="15"/>
  <c r="E94" i="15"/>
  <c r="G94" i="15" s="1"/>
  <c r="F93" i="15"/>
  <c r="E93" i="15"/>
  <c r="G93" i="15" s="1"/>
  <c r="F92" i="15"/>
  <c r="E92" i="15"/>
  <c r="G92" i="15" s="1"/>
  <c r="F91" i="15"/>
  <c r="E91" i="15"/>
  <c r="G91" i="15" s="1"/>
  <c r="G90" i="15"/>
  <c r="F90" i="15"/>
  <c r="E90" i="15"/>
  <c r="F89" i="15"/>
  <c r="E89" i="15"/>
  <c r="G89" i="15" s="1"/>
  <c r="C87" i="15"/>
  <c r="B87" i="15"/>
  <c r="F86" i="15"/>
  <c r="E86" i="15"/>
  <c r="G86" i="15" s="1"/>
  <c r="F85" i="15"/>
  <c r="E85" i="15"/>
  <c r="G85" i="15" s="1"/>
  <c r="F84" i="15"/>
  <c r="E84" i="15"/>
  <c r="G84" i="15" s="1"/>
  <c r="F83" i="15"/>
  <c r="E83" i="15"/>
  <c r="G83" i="15" s="1"/>
  <c r="F82" i="15"/>
  <c r="E82" i="15"/>
  <c r="G82" i="15" s="1"/>
  <c r="F81" i="15"/>
  <c r="E81" i="15"/>
  <c r="G81" i="15" s="1"/>
  <c r="C79" i="15"/>
  <c r="B79" i="15"/>
  <c r="F78" i="15"/>
  <c r="E78" i="15"/>
  <c r="G78" i="15" s="1"/>
  <c r="F77" i="15"/>
  <c r="E77" i="15"/>
  <c r="G77" i="15" s="1"/>
  <c r="F76" i="15"/>
  <c r="E76" i="15"/>
  <c r="G76" i="15" s="1"/>
  <c r="F75" i="15"/>
  <c r="E75" i="15"/>
  <c r="G75" i="15" s="1"/>
  <c r="F74" i="15"/>
  <c r="E74" i="15"/>
  <c r="G74" i="15" s="1"/>
  <c r="F73" i="15"/>
  <c r="E73" i="15"/>
  <c r="G73" i="15" s="1"/>
  <c r="C71" i="15"/>
  <c r="B71" i="15"/>
  <c r="F70" i="15"/>
  <c r="E70" i="15"/>
  <c r="G70" i="15" s="1"/>
  <c r="F69" i="15"/>
  <c r="E69" i="15"/>
  <c r="G69" i="15" s="1"/>
  <c r="F68" i="15"/>
  <c r="E68" i="15"/>
  <c r="G68" i="15" s="1"/>
  <c r="F67" i="15"/>
  <c r="E67" i="15"/>
  <c r="G67" i="15" s="1"/>
  <c r="F66" i="15"/>
  <c r="E66" i="15"/>
  <c r="G66" i="15" s="1"/>
  <c r="F65" i="15"/>
  <c r="E65" i="15"/>
  <c r="G65" i="15" s="1"/>
  <c r="C63" i="15"/>
  <c r="B63" i="15"/>
  <c r="F62" i="15"/>
  <c r="E62" i="15"/>
  <c r="G62" i="15" s="1"/>
  <c r="F61" i="15"/>
  <c r="E61" i="15"/>
  <c r="G61" i="15" s="1"/>
  <c r="F60" i="15"/>
  <c r="E60" i="15"/>
  <c r="G60" i="15" s="1"/>
  <c r="F59" i="15"/>
  <c r="E59" i="15"/>
  <c r="G59" i="15" s="1"/>
  <c r="F58" i="15"/>
  <c r="E58" i="15"/>
  <c r="G58" i="15" s="1"/>
  <c r="F57" i="15"/>
  <c r="E57" i="15"/>
  <c r="G57" i="15" s="1"/>
  <c r="C55" i="15"/>
  <c r="B55" i="15"/>
  <c r="F54" i="15"/>
  <c r="E54" i="15"/>
  <c r="G54" i="15" s="1"/>
  <c r="F53" i="15"/>
  <c r="E53" i="15"/>
  <c r="G53" i="15" s="1"/>
  <c r="F52" i="15"/>
  <c r="E52" i="15"/>
  <c r="G52" i="15" s="1"/>
  <c r="F51" i="15"/>
  <c r="E51" i="15"/>
  <c r="G51" i="15" s="1"/>
  <c r="F50" i="15"/>
  <c r="E50" i="15"/>
  <c r="G50" i="15" s="1"/>
  <c r="F49" i="15"/>
  <c r="E49" i="15"/>
  <c r="G49" i="15" s="1"/>
  <c r="C47" i="15"/>
  <c r="B47" i="15"/>
  <c r="F46" i="15"/>
  <c r="E46" i="15"/>
  <c r="G46" i="15" s="1"/>
  <c r="F45" i="15"/>
  <c r="E45" i="15"/>
  <c r="G45" i="15" s="1"/>
  <c r="F44" i="15"/>
  <c r="E44" i="15"/>
  <c r="G44" i="15" s="1"/>
  <c r="F43" i="15"/>
  <c r="E43" i="15"/>
  <c r="G43" i="15" s="1"/>
  <c r="F42" i="15"/>
  <c r="E42" i="15"/>
  <c r="G42" i="15" s="1"/>
  <c r="F41" i="15"/>
  <c r="E41" i="15"/>
  <c r="G41" i="15" s="1"/>
  <c r="C39" i="15"/>
  <c r="B39" i="15"/>
  <c r="F38" i="15"/>
  <c r="E38" i="15"/>
  <c r="G38" i="15" s="1"/>
  <c r="F37" i="15"/>
  <c r="E37" i="15"/>
  <c r="G37" i="15" s="1"/>
  <c r="F36" i="15"/>
  <c r="E36" i="15"/>
  <c r="G36" i="15" s="1"/>
  <c r="F35" i="15"/>
  <c r="E35" i="15"/>
  <c r="G35" i="15" s="1"/>
  <c r="F34" i="15"/>
  <c r="F39" i="15" s="1"/>
  <c r="E34" i="15"/>
  <c r="G34" i="15" s="1"/>
  <c r="F33" i="15"/>
  <c r="E33" i="15"/>
  <c r="G33" i="15" s="1"/>
  <c r="C31" i="15"/>
  <c r="B31" i="15"/>
  <c r="F30" i="15"/>
  <c r="E30" i="15"/>
  <c r="G30" i="15" s="1"/>
  <c r="F29" i="15"/>
  <c r="E29" i="15"/>
  <c r="G29" i="15" s="1"/>
  <c r="F28" i="15"/>
  <c r="E28" i="15"/>
  <c r="G28" i="15" s="1"/>
  <c r="F27" i="15"/>
  <c r="E27" i="15"/>
  <c r="G27" i="15" s="1"/>
  <c r="F26" i="15"/>
  <c r="E26" i="15"/>
  <c r="G26" i="15" s="1"/>
  <c r="F25" i="15"/>
  <c r="E25" i="15"/>
  <c r="G25" i="15" s="1"/>
  <c r="C23" i="15"/>
  <c r="B23" i="15"/>
  <c r="F22" i="15"/>
  <c r="E22" i="15"/>
  <c r="G22" i="15" s="1"/>
  <c r="F21" i="15"/>
  <c r="E21" i="15"/>
  <c r="G21" i="15" s="1"/>
  <c r="F20" i="15"/>
  <c r="E20" i="15"/>
  <c r="G20" i="15" s="1"/>
  <c r="F19" i="15"/>
  <c r="E19" i="15"/>
  <c r="G19" i="15" s="1"/>
  <c r="F18" i="15"/>
  <c r="E18" i="15"/>
  <c r="G18" i="15" s="1"/>
  <c r="F17" i="15"/>
  <c r="E17" i="15"/>
  <c r="G17" i="15" s="1"/>
  <c r="B14" i="15"/>
  <c r="F13" i="15"/>
  <c r="F12" i="15"/>
  <c r="F11" i="15"/>
  <c r="F10" i="15"/>
  <c r="B8" i="15"/>
  <c r="F7" i="15"/>
  <c r="F6" i="15"/>
  <c r="F5" i="15"/>
  <c r="F4" i="15"/>
  <c r="F23" i="15" l="1"/>
  <c r="C96" i="15"/>
  <c r="F55" i="15"/>
  <c r="B96" i="15"/>
  <c r="B97" i="15" s="1"/>
  <c r="B30" i="16"/>
  <c r="D21" i="16"/>
  <c r="D9" i="16"/>
  <c r="F95" i="15"/>
  <c r="F87" i="15"/>
  <c r="G87" i="15"/>
  <c r="F79" i="15"/>
  <c r="F71" i="15"/>
  <c r="F63" i="15"/>
  <c r="G55" i="15"/>
  <c r="F47" i="15"/>
  <c r="F31" i="15"/>
  <c r="G23" i="15"/>
  <c r="F14" i="15"/>
  <c r="F8" i="15"/>
  <c r="G31" i="15"/>
  <c r="G71" i="15"/>
  <c r="G63" i="15"/>
  <c r="G95" i="15"/>
  <c r="G39" i="15"/>
  <c r="G47" i="15"/>
  <c r="G79" i="15"/>
  <c r="D30" i="16" l="1"/>
  <c r="F19" i="14" s="1"/>
  <c r="G96" i="15"/>
  <c r="F96" i="15"/>
  <c r="F97" i="15" l="1"/>
  <c r="F99" i="15" s="1"/>
  <c r="F98" i="15" l="1"/>
  <c r="F100" i="15" s="1"/>
  <c r="F15" i="14"/>
  <c r="F17" i="14" l="1"/>
  <c r="F16" i="14"/>
  <c r="B95" i="4"/>
  <c r="D94" i="4"/>
  <c r="D93" i="4"/>
  <c r="D92" i="4"/>
  <c r="D91" i="4"/>
  <c r="D90" i="4"/>
  <c r="D89" i="4"/>
  <c r="B87" i="4"/>
  <c r="D86" i="4"/>
  <c r="D85" i="4"/>
  <c r="D84" i="4"/>
  <c r="D83" i="4"/>
  <c r="D82" i="4"/>
  <c r="D81" i="4"/>
  <c r="B79" i="4"/>
  <c r="D78" i="4"/>
  <c r="D77" i="4"/>
  <c r="D76" i="4"/>
  <c r="D75" i="4"/>
  <c r="D74" i="4"/>
  <c r="D73" i="4"/>
  <c r="B71" i="4"/>
  <c r="D70" i="4"/>
  <c r="D69" i="4"/>
  <c r="D68" i="4"/>
  <c r="D67" i="4"/>
  <c r="D66" i="4"/>
  <c r="D65" i="4"/>
  <c r="B63" i="4"/>
  <c r="D62" i="4"/>
  <c r="D61" i="4"/>
  <c r="D60" i="4"/>
  <c r="D59" i="4"/>
  <c r="D58" i="4"/>
  <c r="D57" i="4"/>
  <c r="B55" i="4"/>
  <c r="D54" i="4"/>
  <c r="D53" i="4"/>
  <c r="D52" i="4"/>
  <c r="D51" i="4"/>
  <c r="D50" i="4"/>
  <c r="D49" i="4"/>
  <c r="B47" i="4"/>
  <c r="D46" i="4"/>
  <c r="D45" i="4"/>
  <c r="D44" i="4"/>
  <c r="D43" i="4"/>
  <c r="D42" i="4"/>
  <c r="D41" i="4"/>
  <c r="B39" i="4"/>
  <c r="D38" i="4"/>
  <c r="D37" i="4"/>
  <c r="D36" i="4"/>
  <c r="D35" i="4"/>
  <c r="D34" i="4"/>
  <c r="D33" i="4"/>
  <c r="B31" i="4"/>
  <c r="D30" i="4"/>
  <c r="D29" i="4"/>
  <c r="D28" i="4"/>
  <c r="D27" i="4"/>
  <c r="D26" i="4"/>
  <c r="D25" i="4"/>
  <c r="B23" i="4"/>
  <c r="D22" i="4"/>
  <c r="D21" i="4"/>
  <c r="D20" i="4"/>
  <c r="D19" i="4"/>
  <c r="D18" i="4"/>
  <c r="D17" i="4"/>
  <c r="B14" i="4"/>
  <c r="D13" i="4"/>
  <c r="D12" i="4"/>
  <c r="D11" i="4"/>
  <c r="D10" i="4"/>
  <c r="B8" i="4"/>
  <c r="D7" i="4"/>
  <c r="D6" i="4"/>
  <c r="D5" i="4"/>
  <c r="D4" i="4"/>
  <c r="F106" i="2"/>
  <c r="E106" i="2"/>
  <c r="G106" i="2" s="1"/>
  <c r="F105" i="2"/>
  <c r="E105" i="2"/>
  <c r="G105" i="2" s="1"/>
  <c r="F104" i="2"/>
  <c r="E104" i="2"/>
  <c r="G104" i="2" s="1"/>
  <c r="F103" i="2"/>
  <c r="E103" i="2"/>
  <c r="G103" i="2" s="1"/>
  <c r="F102" i="2"/>
  <c r="E102" i="2"/>
  <c r="G102" i="2" s="1"/>
  <c r="F101" i="2"/>
  <c r="E101" i="2"/>
  <c r="G101" i="2" s="1"/>
  <c r="C99" i="2"/>
  <c r="B99" i="2"/>
  <c r="F98" i="2"/>
  <c r="E98" i="2"/>
  <c r="G98" i="2" s="1"/>
  <c r="F97" i="2"/>
  <c r="E97" i="2"/>
  <c r="G97" i="2" s="1"/>
  <c r="F96" i="2"/>
  <c r="E96" i="2"/>
  <c r="G96" i="2" s="1"/>
  <c r="F95" i="2"/>
  <c r="E95" i="2"/>
  <c r="G95" i="2" s="1"/>
  <c r="F94" i="2"/>
  <c r="E94" i="2"/>
  <c r="G94" i="2" s="1"/>
  <c r="F93" i="2"/>
  <c r="E93" i="2"/>
  <c r="G93" i="2" s="1"/>
  <c r="C91" i="2"/>
  <c r="B91" i="2"/>
  <c r="F90" i="2"/>
  <c r="E90" i="2"/>
  <c r="G90" i="2" s="1"/>
  <c r="F89" i="2"/>
  <c r="E89" i="2"/>
  <c r="G89" i="2" s="1"/>
  <c r="F88" i="2"/>
  <c r="E88" i="2"/>
  <c r="G88" i="2" s="1"/>
  <c r="F87" i="2"/>
  <c r="E87" i="2"/>
  <c r="G87" i="2" s="1"/>
  <c r="F86" i="2"/>
  <c r="E86" i="2"/>
  <c r="G86" i="2" s="1"/>
  <c r="F85" i="2"/>
  <c r="E85" i="2"/>
  <c r="G85" i="2" s="1"/>
  <c r="C83" i="2"/>
  <c r="B83" i="2"/>
  <c r="F82" i="2"/>
  <c r="E82" i="2"/>
  <c r="G82" i="2" s="1"/>
  <c r="F81" i="2"/>
  <c r="E81" i="2"/>
  <c r="G81" i="2" s="1"/>
  <c r="F80" i="2"/>
  <c r="E80" i="2"/>
  <c r="G80" i="2" s="1"/>
  <c r="F79" i="2"/>
  <c r="E79" i="2"/>
  <c r="G79" i="2" s="1"/>
  <c r="F78" i="2"/>
  <c r="E78" i="2"/>
  <c r="G78" i="2" s="1"/>
  <c r="F77" i="2"/>
  <c r="E77" i="2"/>
  <c r="G77" i="2" s="1"/>
  <c r="C75" i="2"/>
  <c r="B75" i="2"/>
  <c r="F74" i="2"/>
  <c r="E74" i="2"/>
  <c r="G74" i="2" s="1"/>
  <c r="F73" i="2"/>
  <c r="E73" i="2"/>
  <c r="G73" i="2" s="1"/>
  <c r="F72" i="2"/>
  <c r="E72" i="2"/>
  <c r="G72" i="2" s="1"/>
  <c r="F71" i="2"/>
  <c r="E71" i="2"/>
  <c r="G71" i="2" s="1"/>
  <c r="F70" i="2"/>
  <c r="E70" i="2"/>
  <c r="G70" i="2" s="1"/>
  <c r="F69" i="2"/>
  <c r="E69" i="2"/>
  <c r="G69" i="2" s="1"/>
  <c r="C67" i="2"/>
  <c r="B67" i="2"/>
  <c r="F66" i="2"/>
  <c r="E66" i="2"/>
  <c r="G66" i="2" s="1"/>
  <c r="F65" i="2"/>
  <c r="E65" i="2"/>
  <c r="G65" i="2" s="1"/>
  <c r="F64" i="2"/>
  <c r="E64" i="2"/>
  <c r="G64" i="2" s="1"/>
  <c r="F63" i="2"/>
  <c r="E63" i="2"/>
  <c r="G63" i="2" s="1"/>
  <c r="F62" i="2"/>
  <c r="E62" i="2"/>
  <c r="G62" i="2" s="1"/>
  <c r="F61" i="2"/>
  <c r="E61" i="2"/>
  <c r="G61" i="2" s="1"/>
  <c r="C59" i="2"/>
  <c r="B59" i="2"/>
  <c r="F58" i="2"/>
  <c r="E58" i="2"/>
  <c r="G58" i="2" s="1"/>
  <c r="F57" i="2"/>
  <c r="E57" i="2"/>
  <c r="G57" i="2" s="1"/>
  <c r="F56" i="2"/>
  <c r="E56" i="2"/>
  <c r="G56" i="2" s="1"/>
  <c r="F55" i="2"/>
  <c r="E55" i="2"/>
  <c r="G55" i="2" s="1"/>
  <c r="F54" i="2"/>
  <c r="E54" i="2"/>
  <c r="G54" i="2" s="1"/>
  <c r="F53" i="2"/>
  <c r="E53" i="2"/>
  <c r="G53" i="2" s="1"/>
  <c r="C51" i="2"/>
  <c r="B51" i="2"/>
  <c r="F50" i="2"/>
  <c r="E50" i="2"/>
  <c r="G50" i="2" s="1"/>
  <c r="F49" i="2"/>
  <c r="E49" i="2"/>
  <c r="G49" i="2" s="1"/>
  <c r="F48" i="2"/>
  <c r="E48" i="2"/>
  <c r="G48" i="2" s="1"/>
  <c r="F47" i="2"/>
  <c r="E47" i="2"/>
  <c r="G47" i="2" s="1"/>
  <c r="F46" i="2"/>
  <c r="E46" i="2"/>
  <c r="G46" i="2" s="1"/>
  <c r="F45" i="2"/>
  <c r="E45" i="2"/>
  <c r="G45" i="2" s="1"/>
  <c r="C43" i="2"/>
  <c r="B43" i="2"/>
  <c r="F42" i="2"/>
  <c r="E42" i="2"/>
  <c r="G42" i="2" s="1"/>
  <c r="F41" i="2"/>
  <c r="E41" i="2"/>
  <c r="G41" i="2" s="1"/>
  <c r="F40" i="2"/>
  <c r="E40" i="2"/>
  <c r="G40" i="2" s="1"/>
  <c r="F39" i="2"/>
  <c r="E39" i="2"/>
  <c r="G39" i="2" s="1"/>
  <c r="F38" i="2"/>
  <c r="E38" i="2"/>
  <c r="G38" i="2" s="1"/>
  <c r="F37" i="2"/>
  <c r="E37" i="2"/>
  <c r="G37" i="2" s="1"/>
  <c r="F34" i="2"/>
  <c r="E34" i="2"/>
  <c r="G34" i="2" s="1"/>
  <c r="F33" i="2"/>
  <c r="E33" i="2"/>
  <c r="G33" i="2" s="1"/>
  <c r="F32" i="2"/>
  <c r="E32" i="2"/>
  <c r="G32" i="2" s="1"/>
  <c r="F31" i="2"/>
  <c r="E31" i="2"/>
  <c r="G31" i="2" s="1"/>
  <c r="F30" i="2"/>
  <c r="E30" i="2"/>
  <c r="G30" i="2" s="1"/>
  <c r="F29" i="2"/>
  <c r="E29" i="2"/>
  <c r="G29" i="2" s="1"/>
  <c r="F27" i="2"/>
  <c r="F25" i="2"/>
  <c r="F23" i="2"/>
  <c r="B21" i="2"/>
  <c r="F20" i="2"/>
  <c r="F19" i="2"/>
  <c r="F18" i="2"/>
  <c r="F17" i="2"/>
  <c r="B14" i="2"/>
  <c r="F13" i="2"/>
  <c r="F12" i="2"/>
  <c r="F11" i="2"/>
  <c r="F10" i="2"/>
  <c r="B8" i="2"/>
  <c r="F7" i="2"/>
  <c r="F6" i="2"/>
  <c r="F5" i="2"/>
  <c r="F4" i="2"/>
  <c r="F18" i="14" l="1"/>
  <c r="F20" i="14" s="1"/>
  <c r="F22" i="14" s="1"/>
  <c r="D79" i="4"/>
  <c r="D47" i="4"/>
  <c r="F99" i="2"/>
  <c r="F91" i="2"/>
  <c r="G91" i="2"/>
  <c r="F67" i="2"/>
  <c r="F59" i="2"/>
  <c r="G59" i="2"/>
  <c r="F8" i="2"/>
  <c r="B108" i="2"/>
  <c r="B109" i="2" s="1"/>
  <c r="B96" i="4"/>
  <c r="D39" i="4"/>
  <c r="D71" i="4"/>
  <c r="F43" i="2"/>
  <c r="C108" i="2"/>
  <c r="F51" i="2"/>
  <c r="F75" i="2"/>
  <c r="F83" i="2"/>
  <c r="F107" i="2"/>
  <c r="D8" i="4"/>
  <c r="D14" i="4"/>
  <c r="D31" i="4"/>
  <c r="D63" i="4"/>
  <c r="D95" i="4"/>
  <c r="F14" i="2"/>
  <c r="F21" i="2"/>
  <c r="F35" i="2"/>
  <c r="G51" i="2"/>
  <c r="G83" i="2"/>
  <c r="D23" i="4"/>
  <c r="D55" i="4"/>
  <c r="D87" i="4"/>
  <c r="G35" i="2"/>
  <c r="G67" i="2"/>
  <c r="G99" i="2"/>
  <c r="G43" i="2"/>
  <c r="G75" i="2"/>
  <c r="G107" i="2"/>
  <c r="F108" i="2" l="1"/>
  <c r="G108" i="2"/>
  <c r="D96" i="4"/>
  <c r="D97" i="4" s="1"/>
  <c r="D98" i="4" s="1"/>
  <c r="F109" i="2" l="1"/>
  <c r="F110" i="2" s="1"/>
  <c r="F111" i="2" l="1"/>
  <c r="F112" i="2" s="1"/>
  <c r="C134" i="13"/>
  <c r="C133" i="13"/>
  <c r="C131" i="13"/>
  <c r="C130" i="13"/>
  <c r="C129" i="13"/>
  <c r="C128" i="13"/>
  <c r="C127" i="13"/>
  <c r="C132" i="13" l="1"/>
  <c r="B11" i="10"/>
  <c r="B30" i="10" l="1"/>
  <c r="B22" i="10"/>
  <c r="B32" i="10" l="1"/>
  <c r="C15" i="14"/>
  <c r="E15" i="14"/>
  <c r="E16" i="14" s="1"/>
  <c r="D15" i="14"/>
  <c r="C16" i="14" l="1"/>
  <c r="C17" i="14"/>
  <c r="D16" i="14"/>
  <c r="D18" i="14" s="1"/>
  <c r="E18" i="14"/>
  <c r="C18" i="14" l="1"/>
  <c r="E20" i="14"/>
  <c r="E22" i="14" l="1"/>
  <c r="B20" i="11"/>
  <c r="D19" i="11"/>
  <c r="D18" i="11"/>
  <c r="D17" i="11"/>
  <c r="D16" i="11"/>
  <c r="D15" i="11"/>
  <c r="D14" i="11"/>
  <c r="B9" i="11"/>
  <c r="D8" i="11"/>
  <c r="D7" i="11"/>
  <c r="D6" i="11"/>
  <c r="D5" i="11"/>
  <c r="D4" i="11"/>
  <c r="D3" i="11"/>
  <c r="D29" i="10"/>
  <c r="D28" i="10"/>
  <c r="D27" i="10"/>
  <c r="D26" i="10"/>
  <c r="D21" i="10"/>
  <c r="D20" i="10"/>
  <c r="D19" i="10"/>
  <c r="D18" i="10"/>
  <c r="D17" i="10"/>
  <c r="D16" i="10"/>
  <c r="D15" i="10"/>
  <c r="D10" i="10"/>
  <c r="D9" i="10"/>
  <c r="D8" i="10"/>
  <c r="D7" i="10"/>
  <c r="D6" i="10"/>
  <c r="D5" i="10"/>
  <c r="D4" i="10"/>
  <c r="D3" i="10"/>
  <c r="D30" i="10" l="1"/>
  <c r="D22" i="10"/>
  <c r="D11" i="10"/>
  <c r="B23" i="11"/>
  <c r="D9" i="11"/>
  <c r="D20" i="11"/>
  <c r="D32" i="10" l="1"/>
  <c r="C19" i="14" s="1"/>
  <c r="C20" i="14" s="1"/>
  <c r="D23" i="11"/>
  <c r="D19" i="14" s="1"/>
  <c r="D20" i="14" s="1"/>
  <c r="D22" i="14" s="1"/>
  <c r="C21" i="14" l="1"/>
  <c r="C2" i="7" s="1"/>
  <c r="C22" i="14"/>
  <c r="C23" i="14" l="1"/>
  <c r="C3" i="7"/>
</calcChain>
</file>

<file path=xl/sharedStrings.xml><?xml version="1.0" encoding="utf-8"?>
<sst xmlns="http://schemas.openxmlformats.org/spreadsheetml/2006/main" count="1219" uniqueCount="318">
  <si>
    <t>TIPO DA REFEIÇÃO</t>
  </si>
  <si>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</si>
  <si>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</si>
  <si>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</si>
  <si>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</si>
  <si>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</si>
  <si>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</si>
  <si>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</si>
  <si>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</si>
  <si>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</si>
  <si>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Doadores</t>
  </si>
  <si>
    <t>Pacientes</t>
  </si>
  <si>
    <t>ADULTO</t>
  </si>
  <si>
    <t>PEDIATRIA</t>
  </si>
  <si>
    <t>Lanche Interno Pré Doação</t>
  </si>
  <si>
    <t>Lanche Interno Pós Doação</t>
  </si>
  <si>
    <t>Lanche Externo Pré Doação</t>
  </si>
  <si>
    <t>Lanche Externo Pós Doação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</si>
  <si>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</si>
  <si>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</si>
  <si>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</si>
  <si>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</si>
  <si>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</si>
  <si>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</si>
  <si>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</si>
  <si>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</si>
  <si>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</si>
  <si>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Jantar</t>
  </si>
  <si>
    <t>FORMAÇÃO DE PREÇOS</t>
  </si>
  <si>
    <t>Custo Unitário  ($)</t>
  </si>
  <si>
    <t>Custo Total ($)</t>
  </si>
  <si>
    <t>(*)</t>
  </si>
  <si>
    <t>Somatório Total Mensal ($)</t>
  </si>
  <si>
    <t>TIPO DE REFEIÇÃO</t>
  </si>
  <si>
    <t>IEDE</t>
  </si>
  <si>
    <t>ITEM</t>
  </si>
  <si>
    <t>A</t>
  </si>
  <si>
    <t>VALOR MENSAL DA PROPOSTA POR LOTE ($)</t>
  </si>
  <si>
    <t>B</t>
  </si>
  <si>
    <t>VALOR TOTAL GLOBAL POR LOTE  (A x 12 MESES) –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</si>
  <si>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</si>
  <si>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</si>
  <si>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</si>
  <si>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</si>
  <si>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</si>
  <si>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</si>
  <si>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</si>
  <si>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</si>
  <si>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</si>
  <si>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</si>
  <si>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</si>
  <si>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</si>
  <si>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</si>
  <si>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</si>
  <si>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</si>
  <si>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</si>
  <si>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</si>
  <si>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</si>
  <si>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</si>
  <si>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</si>
  <si>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</si>
  <si>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</si>
  <si>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</si>
  <si>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</si>
  <si>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</si>
  <si>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</si>
  <si>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</si>
  <si>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</si>
  <si>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</si>
  <si>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</si>
  <si>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</si>
  <si>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</si>
  <si>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</si>
  <si>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</si>
  <si>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</si>
  <si>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</si>
  <si>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</si>
  <si>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</si>
  <si>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</si>
  <si>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</si>
  <si>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</si>
  <si>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</si>
  <si>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</si>
  <si>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</si>
  <si>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</si>
  <si>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</si>
  <si>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</si>
  <si>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</si>
  <si>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</si>
  <si>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</si>
  <si>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</si>
  <si>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</si>
  <si>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</si>
  <si>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</si>
  <si>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</si>
  <si>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</si>
  <si>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</si>
  <si>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</si>
  <si>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</si>
  <si>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</si>
  <si>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</si>
  <si>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</si>
  <si>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</si>
  <si>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</si>
  <si>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</si>
  <si>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</si>
  <si>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</si>
  <si>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</si>
  <si>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</si>
  <si>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</si>
  <si>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</si>
  <si>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</si>
  <si>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</si>
  <si>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</si>
  <si>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</si>
  <si>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</si>
  <si>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</si>
  <si>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</si>
  <si>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</si>
  <si>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</si>
  <si>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</si>
  <si>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</si>
  <si>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</si>
  <si>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</si>
  <si>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</si>
  <si>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</si>
  <si>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</si>
  <si>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</si>
  <si>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</si>
  <si>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</si>
  <si>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</si>
  <si>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</si>
  <si>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</si>
  <si>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</si>
  <si>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</si>
  <si>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</si>
  <si>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</si>
  <si>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</si>
  <si>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</si>
  <si>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</si>
  <si>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</si>
  <si>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</si>
  <si>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Pessoal</t>
  </si>
  <si>
    <t>FORMAÇÃO DE PREÇOS POR POSTO COMPILADO - HEMORIO</t>
  </si>
  <si>
    <t>DIARISTA</t>
  </si>
  <si>
    <t xml:space="preserve"> CUSTO UNITÁRIO POR POSTO ($) </t>
  </si>
  <si>
    <t xml:space="preserve"> CUSTO TOTAL POR POSTO ($) </t>
  </si>
  <si>
    <t>Nutricionista - Chefe</t>
  </si>
  <si>
    <t>Nutricionista - Produção</t>
  </si>
  <si>
    <t>Técnico de Nutrição e Dietética</t>
  </si>
  <si>
    <t>Cozinheiro - Geral</t>
  </si>
  <si>
    <t>Almoxarife</t>
  </si>
  <si>
    <t>Copeiro</t>
  </si>
  <si>
    <t>Administração (empresa)</t>
  </si>
  <si>
    <t>Magarefe</t>
  </si>
  <si>
    <t xml:space="preserve">Total </t>
  </si>
  <si>
    <t>FORMAÇÃO DE PREÇOS POR POSTO COMPILADO POR UNIDADE - HEMORIO</t>
  </si>
  <si>
    <t>12x36 Diurno</t>
  </si>
  <si>
    <t>Cozinheiro - Dieta</t>
  </si>
  <si>
    <t>Auxiliar de Almoxarifado</t>
  </si>
  <si>
    <t>Auxiliar de Cozinha</t>
  </si>
  <si>
    <t>Auxiliar de Limpeza</t>
  </si>
  <si>
    <t>12x36 Noturno</t>
  </si>
  <si>
    <t>CUSTO TOTAL DA MÃO DE OBRA DO HEMORIO ($)</t>
  </si>
  <si>
    <t>FORMAÇÃO DE PREÇOS POR POSTO COMPILADO - IEDE</t>
  </si>
  <si>
    <t>FORMAÇÃO DE PREÇOS POR POSTO COMPILADO POR UNIDADE - IEDE</t>
  </si>
  <si>
    <t>CUSTO TOTAL DA MÃO DE OBRA DO IEDE ($)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</si>
  <si>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</si>
  <si>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</si>
  <si>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</si>
  <si>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</si>
  <si>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</si>
  <si>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</si>
  <si>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</si>
  <si>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</si>
  <si>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</si>
  <si>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</si>
  <si>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</si>
  <si>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</si>
  <si>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</si>
  <si>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</si>
  <si>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</si>
  <si>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</si>
  <si>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</si>
  <si>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</si>
  <si>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</si>
  <si>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</si>
  <si>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</si>
  <si>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</si>
  <si>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</si>
  <si>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</si>
  <si>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</si>
  <si>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</si>
  <si>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</si>
  <si>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</si>
  <si>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</si>
  <si>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</si>
  <si>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</si>
  <si>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</si>
  <si>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</si>
  <si>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</si>
  <si>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</si>
  <si>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</si>
  <si>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</si>
  <si>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</si>
  <si>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</si>
  <si>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</si>
  <si>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</si>
  <si>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</si>
  <si>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</si>
  <si>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</si>
  <si>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</si>
  <si>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</si>
  <si>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</si>
  <si>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</si>
  <si>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</si>
  <si>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</si>
  <si>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</si>
  <si>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</si>
  <si>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</si>
  <si>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</si>
  <si>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</si>
  <si>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</si>
  <si>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</si>
  <si>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</si>
  <si>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</si>
  <si>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</si>
  <si>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</si>
  <si>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</si>
  <si>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</si>
  <si>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</si>
  <si>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</si>
  <si>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</si>
  <si>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</si>
  <si>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</si>
  <si>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</si>
  <si>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</si>
  <si>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</si>
  <si>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</si>
  <si>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</si>
  <si>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</si>
  <si>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</si>
  <si>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</si>
  <si>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</si>
  <si>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</si>
  <si>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</si>
  <si>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</si>
  <si>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</si>
  <si>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</si>
  <si>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</si>
  <si>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</si>
  <si>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</si>
  <si>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</si>
  <si>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</si>
  <si>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 xml:space="preserve"> HEMORIO </t>
  </si>
  <si>
    <t xml:space="preserve"> IEDE </t>
  </si>
  <si>
    <t>Valor embutido no ANEXO IV-C: Estimativa Mensal e Formação de Preços</t>
  </si>
  <si>
    <t xml:space="preserve">Valor igual ao apresentado no ANEXO IV-C </t>
  </si>
  <si>
    <t>5% do Total de Refeições Mensal - conforme ANEXO IV-C (faturamento variável com conforme consumo)</t>
  </si>
  <si>
    <t>2% do Total de Refeições Mensal - conforme ANEXO IV-C (faturamento variável com conforme consumo)</t>
  </si>
  <si>
    <t>NT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</si>
  <si>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</si>
  <si>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</si>
  <si>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</si>
  <si>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</si>
  <si>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</si>
  <si>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</si>
  <si>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</si>
  <si>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</si>
  <si>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</si>
  <si>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</si>
  <si>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</si>
  <si>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</si>
  <si>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</si>
  <si>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Alimentação Complementar </t>
  </si>
  <si>
    <t>Fórmulas Infantis</t>
  </si>
  <si>
    <t>Somatório Total Mensal de Refeições por Unidade ($)</t>
  </si>
  <si>
    <t>Total de Pessoal Mínimo a Execução do Serviço In Loco ($)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</si>
  <si>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</si>
  <si>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</si>
  <si>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</si>
  <si>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</si>
  <si>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 xml:space="preserve">LOTE I </t>
  </si>
  <si>
    <t>ESTIMATIVA DE CONSUMO MENSAL (acrescido de 30%)</t>
  </si>
  <si>
    <t>Funcionário</t>
  </si>
  <si>
    <t>Total Mensal</t>
  </si>
  <si>
    <t>Alimentação Complementar (5% do Total Mensal)</t>
  </si>
  <si>
    <t>Dados para composição dos custos referentes ao pessoal mínimo necessário a execução do serviço no local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</si>
  <si>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</si>
  <si>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HEMORIO</t>
  </si>
  <si>
    <t>ESTIMATIVA DE CONSUMO (acrescido de 30%)</t>
  </si>
  <si>
    <t>Custo Unitário ($)</t>
  </si>
  <si>
    <t>Rio Imagem</t>
  </si>
  <si>
    <t>Kit lanche (composição igual ao Lanche Externo Pós Doação)</t>
  </si>
  <si>
    <t>Pacientes aquário</t>
  </si>
  <si>
    <t>Lanche (composição igual a merenda)</t>
  </si>
  <si>
    <t>Pacientes SPA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</si>
  <si>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</si>
  <si>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</si>
  <si>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</si>
  <si>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</si>
  <si>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</si>
  <si>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</si>
  <si>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Fórmula Infantil (2% do Total Mensal)</t>
  </si>
  <si>
    <t>Somatório Mensal ($)</t>
  </si>
  <si>
    <t>IECAC</t>
  </si>
  <si>
    <t>ESTIMATIVA DO CONSUMO MENSAL  (acrescido 30%)</t>
  </si>
  <si>
    <t>Total (A+P)</t>
  </si>
  <si>
    <t xml:space="preserve">Total Mensal </t>
  </si>
  <si>
    <t>FORMAÇÃO DE PREÇOS POR POSTO COMPILADO - IECAC</t>
  </si>
  <si>
    <t>FORMAÇÃO DE PREÇOS POR POSTO COMPILADO POR UNIDADE - IECAC</t>
  </si>
  <si>
    <t>CUSTO TOTAL DA MÃO DE OBRA DO IECAC ($)</t>
  </si>
  <si>
    <t>IETAP</t>
  </si>
  <si>
    <t>ESTIMATIVA CONSUMO MENSAL  (acrescido 30%)</t>
  </si>
  <si>
    <t>FORMAÇÃO DE PREÇOS POR POSTO COMPILADO - IETAP</t>
  </si>
  <si>
    <t>FORMAÇÃO DE PREÇOS POR POSTO COMPILADO POR UNIDADE - IETAP</t>
  </si>
  <si>
    <t>CUSTO TOTAL DA MÃO DE OBRA DO IETAP ($)</t>
  </si>
  <si>
    <t>VALOR POR LOTE I – HEMORIO, IEDE, IETAP, IECAC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</si>
</sst>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FF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6DCE5"/>
      </patternFill>
    </fill>
    <fill>
      <patternFill patternType="solid">
        <fgColor rgb="FFD6DCE5"/>
        <bgColor rgb="FFD9D9D9"/>
      </patternFill>
    </fill>
    <fill>
      <patternFill patternType="solid">
        <fgColor theme="0" tint="-0.14999847407452621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9">
    <xf numFmtId="0" fontId="0" fillId="0" borderId="0" xfId="0"/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44" fontId="9" fillId="0" borderId="10" xfId="1" applyFont="1" applyBorder="1" applyAlignment="1" applyProtection="1">
      <alignment vertical="center"/>
      <protection locked="0"/>
    </xf>
    <xf numFmtId="44" fontId="9" fillId="0" borderId="10" xfId="1" applyFont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44" fontId="10" fillId="6" borderId="8" xfId="3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0" borderId="10" xfId="3" applyNumberFormat="1" applyFont="1" applyBorder="1" applyAlignment="1">
      <alignment horizontal="center" vertical="center"/>
    </xf>
    <xf numFmtId="0" fontId="10" fillId="6" borderId="11" xfId="0" applyFont="1" applyFill="1" applyBorder="1" applyAlignment="1">
      <alignment vertical="center"/>
    </xf>
    <xf numFmtId="0" fontId="10" fillId="6" borderId="12" xfId="0" applyFont="1" applyFill="1" applyBorder="1" applyAlignment="1">
      <alignment horizontal="center" vertical="center" wrapText="1"/>
    </xf>
    <xf numFmtId="44" fontId="10" fillId="6" borderId="8" xfId="3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10" xfId="3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 wrapText="1"/>
    </xf>
    <xf numFmtId="44" fontId="7" fillId="0" borderId="10" xfId="0" applyNumberFormat="1" applyFont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4" fillId="5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vertical="center"/>
    </xf>
    <xf numFmtId="0" fontId="10" fillId="4" borderId="10" xfId="0" applyFont="1" applyFill="1" applyBorder="1" applyAlignment="1">
      <alignment horizontal="center" vertical="center"/>
    </xf>
    <xf numFmtId="44" fontId="7" fillId="0" borderId="16" xfId="0" applyNumberFormat="1" applyFont="1" applyBorder="1" applyAlignment="1" applyProtection="1">
      <alignment horizontal="center" vertical="center"/>
      <protection locked="0"/>
    </xf>
    <xf numFmtId="44" fontId="7" fillId="0" borderId="8" xfId="0" applyNumberFormat="1" applyFont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9" xfId="0" applyFont="1" applyFill="1" applyBorder="1" applyAlignment="1" applyProtection="1">
      <alignment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4" fontId="7" fillId="5" borderId="9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44" fontId="4" fillId="5" borderId="6" xfId="0" applyNumberFormat="1" applyFont="1" applyFill="1" applyBorder="1" applyAlignment="1">
      <alignment vertical="center"/>
    </xf>
    <xf numFmtId="0" fontId="4" fillId="5" borderId="6" xfId="0" applyFont="1" applyFill="1" applyBorder="1" applyAlignment="1" applyProtection="1">
      <alignment vertical="center" wrapText="1"/>
      <protection locked="0"/>
    </xf>
    <xf numFmtId="44" fontId="4" fillId="5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10" fontId="11" fillId="0" borderId="0" xfId="0" applyNumberFormat="1" applyFont="1" applyAlignment="1">
      <alignment vertical="center"/>
    </xf>
    <xf numFmtId="0" fontId="10" fillId="0" borderId="8" xfId="0" applyFont="1" applyBorder="1" applyAlignment="1">
      <alignment vertical="center" wrapText="1"/>
    </xf>
    <xf numFmtId="44" fontId="12" fillId="5" borderId="10" xfId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4" fontId="13" fillId="0" borderId="10" xfId="1" applyFont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>
      <alignment horizontal="center" vertical="center" wrapText="1"/>
    </xf>
    <xf numFmtId="44" fontId="13" fillId="4" borderId="10" xfId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horizontal="center" vertical="center" wrapText="1"/>
    </xf>
    <xf numFmtId="44" fontId="13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44" fontId="7" fillId="5" borderId="16" xfId="1" applyFont="1" applyFill="1" applyBorder="1" applyAlignment="1" applyProtection="1">
      <alignment horizontal="center" vertical="center" wrapText="1"/>
      <protection locked="0"/>
    </xf>
    <xf numFmtId="44" fontId="6" fillId="3" borderId="1" xfId="0" applyNumberFormat="1" applyFont="1" applyFill="1" applyBorder="1"/>
    <xf numFmtId="44" fontId="6" fillId="3" borderId="1" xfId="1" applyFont="1" applyFill="1" applyBorder="1"/>
    <xf numFmtId="0" fontId="0" fillId="0" borderId="0" xfId="0"/>
    <xf numFmtId="0" fontId="11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7" xfId="0" applyBorder="1"/>
    <xf numFmtId="0" fontId="4" fillId="2" borderId="1" xfId="0" applyFont="1" applyFill="1" applyBorder="1" applyAlignment="1">
      <alignment horizontal="center" vertical="center" wrapText="1"/>
    </xf>
    <xf numFmtId="44" fontId="6" fillId="4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44" fontId="5" fillId="0" borderId="1" xfId="3" applyFont="1" applyBorder="1" applyAlignment="1" applyProtection="1">
      <alignment horizontal="center"/>
      <protection locked="0"/>
    </xf>
    <xf numFmtId="44" fontId="5" fillId="0" borderId="1" xfId="3" applyFont="1" applyBorder="1"/>
    <xf numFmtId="0" fontId="15" fillId="12" borderId="1" xfId="0" applyFont="1" applyFill="1" applyBorder="1" applyAlignment="1">
      <alignment horizontal="center"/>
    </xf>
    <xf numFmtId="44" fontId="6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6" fillId="4" borderId="1" xfId="3" applyFont="1" applyFill="1" applyBorder="1" applyAlignment="1">
      <alignment horizontal="center"/>
    </xf>
    <xf numFmtId="44" fontId="6" fillId="4" borderId="1" xfId="0" applyNumberFormat="1" applyFont="1" applyFill="1" applyBorder="1"/>
    <xf numFmtId="0" fontId="15" fillId="11" borderId="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/>
    </xf>
    <xf numFmtId="164" fontId="11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4" fontId="6" fillId="2" borderId="1" xfId="3" applyFont="1" applyFill="1" applyBorder="1" applyAlignment="1">
      <alignment horizontal="center" vertical="center" wrapText="1"/>
    </xf>
    <xf numFmtId="44" fontId="6" fillId="2" borderId="1" xfId="9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1" xfId="9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1" xfId="9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" fontId="6" fillId="4" borderId="1" xfId="11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/>
    </xf>
    <xf numFmtId="44" fontId="6" fillId="5" borderId="1" xfId="3" applyFont="1" applyFill="1" applyBorder="1" applyAlignment="1">
      <alignment horizontal="center" vertical="center" wrapText="1"/>
    </xf>
    <xf numFmtId="44" fontId="15" fillId="11" borderId="1" xfId="3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9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3" borderId="1" xfId="9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4" fontId="6" fillId="3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44" fontId="6" fillId="2" borderId="27" xfId="12" applyFont="1" applyFill="1" applyBorder="1" applyAlignment="1">
      <alignment horizontal="center" vertical="center" wrapText="1"/>
    </xf>
    <xf numFmtId="44" fontId="19" fillId="5" borderId="6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44" fontId="4" fillId="13" borderId="1" xfId="3" applyFont="1" applyFill="1" applyBorder="1" applyAlignment="1" applyProtection="1">
      <alignment horizont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44" fontId="6" fillId="4" borderId="2" xfId="0" applyNumberFormat="1" applyFont="1" applyFill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44" fontId="5" fillId="0" borderId="2" xfId="0" applyNumberFormat="1" applyFont="1" applyBorder="1" applyAlignment="1" applyProtection="1">
      <alignment horizontal="center" vertical="center"/>
      <protection locked="0"/>
    </xf>
    <xf numFmtId="44" fontId="5" fillId="0" borderId="3" xfId="0" applyNumberFormat="1" applyFont="1" applyBorder="1" applyAlignment="1" applyProtection="1">
      <alignment horizontal="center" vertical="center"/>
      <protection locked="0"/>
    </xf>
    <xf numFmtId="44" fontId="5" fillId="0" borderId="2" xfId="0" applyNumberFormat="1" applyFont="1" applyBorder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wrapText="1"/>
    </xf>
    <xf numFmtId="0" fontId="6" fillId="3" borderId="3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4" borderId="2" xfId="0" applyNumberFormat="1" applyFont="1" applyFill="1" applyBorder="1" applyAlignment="1">
      <alignment horizontal="center"/>
    </xf>
    <xf numFmtId="0" fontId="6" fillId="4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/>
    </xf>
    <xf numFmtId="0" fontId="18" fillId="3" borderId="3" xfId="0" applyNumberFormat="1" applyFont="1" applyFill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3" xfId="0" applyNumberFormat="1" applyFont="1" applyBorder="1" applyAlignment="1">
      <alignment horizontal="center"/>
    </xf>
    <xf numFmtId="4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44" fontId="4" fillId="3" borderId="1" xfId="1" applyFont="1" applyFill="1" applyBorder="1" applyAlignment="1">
      <alignment vertical="center"/>
    </xf>
    <xf numFmtId="44" fontId="4" fillId="3" borderId="1" xfId="1" applyNumberFormat="1" applyFont="1" applyFill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3" borderId="2" xfId="0" applyNumberFormat="1" applyFont="1" applyFill="1" applyBorder="1" applyAlignment="1">
      <alignment horizontal="center"/>
    </xf>
    <xf numFmtId="44" fontId="6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right" vertical="center" wrapText="1"/>
    </xf>
    <xf numFmtId="0" fontId="15" fillId="13" borderId="4" xfId="0" applyFont="1" applyFill="1" applyBorder="1" applyAlignment="1">
      <alignment horizontal="right" vertical="center" wrapText="1"/>
    </xf>
    <xf numFmtId="0" fontId="15" fillId="13" borderId="3" xfId="0" applyFont="1" applyFill="1" applyBorder="1" applyAlignment="1">
      <alignment horizontal="right" vertical="center" wrapText="1"/>
    </xf>
    <xf numFmtId="0" fontId="15" fillId="11" borderId="2" xfId="0" applyFont="1" applyFill="1" applyBorder="1" applyAlignment="1">
      <alignment horizontal="right"/>
    </xf>
    <xf numFmtId="0" fontId="15" fillId="11" borderId="4" xfId="0" applyFont="1" applyFill="1" applyBorder="1" applyAlignment="1">
      <alignment horizontal="right"/>
    </xf>
    <xf numFmtId="0" fontId="15" fillId="11" borderId="3" xfId="0" applyFont="1" applyFill="1" applyBorder="1" applyAlignment="1">
      <alignment horizontal="right"/>
    </xf>
    <xf numFmtId="0" fontId="0" fillId="10" borderId="5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8" xfId="0" applyNumberFormat="1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8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44" fontId="7" fillId="5" borderId="7" xfId="1" applyFont="1" applyFill="1" applyBorder="1" applyAlignment="1" applyProtection="1">
      <alignment horizontal="center" vertical="center" wrapText="1"/>
      <protection locked="0"/>
    </xf>
    <xf numFmtId="44" fontId="7" fillId="5" borderId="13" xfId="1" applyFont="1" applyFill="1" applyBorder="1" applyAlignment="1" applyProtection="1">
      <alignment horizontal="center" vertical="center" wrapText="1"/>
      <protection locked="0"/>
    </xf>
    <xf numFmtId="44" fontId="7" fillId="5" borderId="8" xfId="1" applyFont="1" applyFill="1" applyBorder="1" applyAlignment="1" applyProtection="1">
      <alignment horizontal="center" vertical="center" wrapText="1"/>
      <protection locked="0"/>
    </xf>
    <xf numFmtId="44" fontId="5" fillId="5" borderId="7" xfId="0" applyNumberFormat="1" applyFont="1" applyFill="1" applyBorder="1" applyAlignment="1">
      <alignment horizontal="center"/>
    </xf>
    <xf numFmtId="44" fontId="5" fillId="5" borderId="13" xfId="0" applyNumberFormat="1" applyFont="1" applyFill="1" applyBorder="1" applyAlignment="1">
      <alignment horizontal="center"/>
    </xf>
    <xf numFmtId="44" fontId="5" fillId="5" borderId="8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</cellXfs>
  <cellStyles count="13">
    <cellStyle name="Moeda" xfId="1" builtinId="4"/>
    <cellStyle name="Moeda 2" xfId="3"/>
    <cellStyle name="Moeda 2 2" xfId="5"/>
    <cellStyle name="Moeda 2 2 2" xfId="12"/>
    <cellStyle name="Moeda 3" xfId="7"/>
    <cellStyle name="Moeda 4" xfId="6"/>
    <cellStyle name="Moeda 5" xfId="9"/>
    <cellStyle name="Normal" xfId="0" builtinId="0"/>
    <cellStyle name="Normal 5" xfId="2"/>
    <cellStyle name="Porcentagem" xfId="11" builtinId="5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" sqref="B1:C1"/>
    </sheetView>
  </sheetViews>
  <sheetFormatPr defaultRowHeight="15" x14ac:dyDescent="0.25"/>
  <cols>
    <col min="1" max="1" width="5.28515625" bestFit="1" customWidth="1"/>
    <col min="2" max="2" width="49.7109375" customWidth="1"/>
    <col min="3" max="3" width="36.85546875" customWidth="1"/>
  </cols>
  <sheetData>
    <row r="1" spans="1:3" ht="15.75" thickBot="1" x14ac:dyDescent="0.3">
      <c r="A1" s="11" t="s">
        <v>35</v>
      </c>
      <c r="B1" s="138" t="s">
        <v>317</v>
      </c>
      <c r="C1" s="139"/>
    </row>
    <row r="2" spans="1:3" ht="15.75" thickBot="1" x14ac:dyDescent="0.3">
      <c r="A2" s="12" t="s">
        <v>36</v>
      </c>
      <c r="B2" s="13" t="s">
        <v>37</v>
      </c>
      <c r="C2" s="14">
        <f>'IV-F RESUMO COTAÇÃO LT I'!C21:F21</f>
        <v>0</v>
      </c>
    </row>
    <row r="3" spans="1:3" ht="26.25" thickBot="1" x14ac:dyDescent="0.3">
      <c r="A3" s="12" t="s">
        <v>38</v>
      </c>
      <c r="B3" s="13" t="s">
        <v>39</v>
      </c>
      <c r="C3" s="15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3" workbookViewId="0">
      <selection activeCell="C17" sqref="C17"/>
    </sheetView>
  </sheetViews>
  <sheetFormatPr defaultRowHeight="15" x14ac:dyDescent="0.25"/>
  <cols>
    <col min="1" max="1" width="20.42578125" style="73" bestFit="1" customWidth="1"/>
    <col min="2" max="2" width="21.140625" style="73" customWidth="1"/>
    <col min="3" max="3" width="22.28515625" style="73" customWidth="1"/>
    <col min="4" max="4" width="22.5703125" style="73" customWidth="1"/>
    <col min="5" max="16384" width="9.140625" style="73"/>
  </cols>
  <sheetData>
    <row r="1" spans="1:4" ht="15.75" thickBot="1" x14ac:dyDescent="0.3">
      <c r="A1" s="219" t="s">
        <v>142</v>
      </c>
      <c r="B1" s="211" t="s">
        <v>314</v>
      </c>
      <c r="C1" s="215"/>
      <c r="D1" s="216"/>
    </row>
    <row r="2" spans="1:4" ht="24.75" thickBot="1" x14ac:dyDescent="0.3">
      <c r="A2" s="220"/>
      <c r="B2" s="28" t="s">
        <v>144</v>
      </c>
      <c r="C2" s="28" t="s">
        <v>145</v>
      </c>
      <c r="D2" s="28" t="s">
        <v>146</v>
      </c>
    </row>
    <row r="3" spans="1:4" ht="15.75" thickBot="1" x14ac:dyDescent="0.3">
      <c r="A3" s="29" t="s">
        <v>147</v>
      </c>
      <c r="B3" s="30">
        <v>1</v>
      </c>
      <c r="C3" s="31">
        <v>0</v>
      </c>
      <c r="D3" s="32">
        <f t="shared" ref="D3:D6" si="0">B3*C3</f>
        <v>0</v>
      </c>
    </row>
    <row r="4" spans="1:4" ht="15.75" thickBot="1" x14ac:dyDescent="0.3">
      <c r="A4" s="29" t="s">
        <v>151</v>
      </c>
      <c r="B4" s="30">
        <v>1</v>
      </c>
      <c r="C4" s="31">
        <v>0</v>
      </c>
      <c r="D4" s="32">
        <f t="shared" si="0"/>
        <v>0</v>
      </c>
    </row>
    <row r="5" spans="1:4" ht="15.75" thickBot="1" x14ac:dyDescent="0.3">
      <c r="A5" s="29" t="s">
        <v>152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153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33" t="s">
        <v>155</v>
      </c>
      <c r="B7" s="28">
        <f>SUM(B3:B6)</f>
        <v>4</v>
      </c>
      <c r="C7" s="34" t="s">
        <v>31</v>
      </c>
      <c r="D7" s="35">
        <f>SUM(D3:D6)</f>
        <v>0</v>
      </c>
    </row>
    <row r="9" spans="1:4" ht="15.75" thickBot="1" x14ac:dyDescent="0.3"/>
    <row r="10" spans="1:4" ht="15.75" thickBot="1" x14ac:dyDescent="0.3">
      <c r="A10" s="223" t="s">
        <v>142</v>
      </c>
      <c r="B10" s="211" t="s">
        <v>315</v>
      </c>
      <c r="C10" s="215"/>
      <c r="D10" s="216"/>
    </row>
    <row r="11" spans="1:4" ht="24.75" thickBot="1" x14ac:dyDescent="0.3">
      <c r="A11" s="224"/>
      <c r="B11" s="28" t="s">
        <v>157</v>
      </c>
      <c r="C11" s="28" t="s">
        <v>145</v>
      </c>
      <c r="D11" s="28" t="s">
        <v>146</v>
      </c>
    </row>
    <row r="12" spans="1:4" ht="15.75" thickBot="1" x14ac:dyDescent="0.3">
      <c r="A12" s="36" t="s">
        <v>148</v>
      </c>
      <c r="B12" s="37">
        <v>2</v>
      </c>
      <c r="C12" s="31">
        <v>0</v>
      </c>
      <c r="D12" s="32">
        <f>C12*B12</f>
        <v>0</v>
      </c>
    </row>
    <row r="13" spans="1:4" ht="15.75" thickBot="1" x14ac:dyDescent="0.3">
      <c r="A13" s="36" t="s">
        <v>150</v>
      </c>
      <c r="B13" s="37">
        <v>2</v>
      </c>
      <c r="C13" s="31">
        <v>0</v>
      </c>
      <c r="D13" s="32">
        <f>C13*B13</f>
        <v>0</v>
      </c>
    </row>
    <row r="14" spans="1:4" ht="15.75" thickBot="1" x14ac:dyDescent="0.3">
      <c r="A14" s="36" t="s">
        <v>158</v>
      </c>
      <c r="B14" s="37">
        <v>2</v>
      </c>
      <c r="C14" s="31">
        <v>0</v>
      </c>
      <c r="D14" s="32">
        <f t="shared" ref="D14:D17" si="1">C14*B14</f>
        <v>0</v>
      </c>
    </row>
    <row r="15" spans="1:4" ht="15.75" thickBot="1" x14ac:dyDescent="0.3">
      <c r="A15" s="36" t="s">
        <v>160</v>
      </c>
      <c r="B15" s="37">
        <v>2</v>
      </c>
      <c r="C15" s="31">
        <v>0</v>
      </c>
      <c r="D15" s="32">
        <f t="shared" si="1"/>
        <v>0</v>
      </c>
    </row>
    <row r="16" spans="1:4" ht="15.75" thickBot="1" x14ac:dyDescent="0.3">
      <c r="A16" s="36" t="s">
        <v>152</v>
      </c>
      <c r="B16" s="37">
        <v>6</v>
      </c>
      <c r="C16" s="38">
        <v>0</v>
      </c>
      <c r="D16" s="32">
        <f t="shared" si="1"/>
        <v>0</v>
      </c>
    </row>
    <row r="17" spans="1:4" ht="15.75" thickBot="1" x14ac:dyDescent="0.3">
      <c r="A17" s="36" t="s">
        <v>161</v>
      </c>
      <c r="B17" s="37">
        <v>4</v>
      </c>
      <c r="C17" s="39">
        <v>0</v>
      </c>
      <c r="D17" s="32">
        <f t="shared" si="1"/>
        <v>0</v>
      </c>
    </row>
    <row r="18" spans="1:4" ht="15.75" thickBot="1" x14ac:dyDescent="0.3">
      <c r="A18" s="40" t="s">
        <v>155</v>
      </c>
      <c r="B18" s="41">
        <f>SUM(B12:B17)</f>
        <v>18</v>
      </c>
      <c r="C18" s="42" t="s">
        <v>31</v>
      </c>
      <c r="D18" s="35">
        <f>SUM(D12:D17)</f>
        <v>0</v>
      </c>
    </row>
    <row r="20" spans="1:4" ht="15.75" thickBot="1" x14ac:dyDescent="0.3"/>
    <row r="21" spans="1:4" ht="15.75" thickBot="1" x14ac:dyDescent="0.3">
      <c r="A21" s="219" t="s">
        <v>142</v>
      </c>
      <c r="B21" s="211" t="s">
        <v>315</v>
      </c>
      <c r="C21" s="215"/>
      <c r="D21" s="216"/>
    </row>
    <row r="22" spans="1:4" ht="24.75" thickBot="1" x14ac:dyDescent="0.3">
      <c r="A22" s="220"/>
      <c r="B22" s="28" t="s">
        <v>162</v>
      </c>
      <c r="C22" s="28" t="s">
        <v>145</v>
      </c>
      <c r="D22" s="28" t="s">
        <v>146</v>
      </c>
    </row>
    <row r="23" spans="1:4" ht="15.75" thickBot="1" x14ac:dyDescent="0.3">
      <c r="A23" s="36" t="s">
        <v>152</v>
      </c>
      <c r="B23" s="37">
        <v>2</v>
      </c>
      <c r="C23" s="31">
        <v>0</v>
      </c>
      <c r="D23" s="32">
        <f>C23*B23</f>
        <v>0</v>
      </c>
    </row>
    <row r="24" spans="1:4" ht="15.75" thickBot="1" x14ac:dyDescent="0.3">
      <c r="A24" s="40" t="s">
        <v>155</v>
      </c>
      <c r="B24" s="41">
        <f>SUM(B23:B23)</f>
        <v>2</v>
      </c>
      <c r="C24" s="42" t="s">
        <v>31</v>
      </c>
      <c r="D24" s="35">
        <f>SUM(D23:D23)</f>
        <v>0</v>
      </c>
    </row>
    <row r="26" spans="1:4" ht="15.75" thickBot="1" x14ac:dyDescent="0.3"/>
    <row r="27" spans="1:4" ht="36.75" thickBot="1" x14ac:dyDescent="0.3">
      <c r="A27" s="47" t="s">
        <v>316</v>
      </c>
      <c r="B27" s="221">
        <f>B24+B18+B7</f>
        <v>24</v>
      </c>
      <c r="C27" s="222"/>
      <c r="D27" s="135">
        <f>D7+D18+D24</f>
        <v>0</v>
      </c>
    </row>
  </sheetData>
  <mergeCells count="7">
    <mergeCell ref="A21:A22"/>
    <mergeCell ref="B21:D21"/>
    <mergeCell ref="B27:C27"/>
    <mergeCell ref="A1:A2"/>
    <mergeCell ref="B1:D1"/>
    <mergeCell ref="A10:A11"/>
    <mergeCell ref="B10:D10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C20" sqref="C20"/>
    </sheetView>
  </sheetViews>
  <sheetFormatPr defaultRowHeight="15" x14ac:dyDescent="0.25"/>
  <cols>
    <col min="1" max="1" width="20.85546875" style="73" bestFit="1" customWidth="1"/>
    <col min="2" max="2" width="20.85546875" style="73" customWidth="1"/>
    <col min="3" max="3" width="22.7109375" style="73" customWidth="1"/>
    <col min="4" max="4" width="23" style="73" customWidth="1"/>
    <col min="5" max="16384" width="9.140625" style="73"/>
  </cols>
  <sheetData>
    <row r="1" spans="1:4" ht="15.75" customHeight="1" thickBot="1" x14ac:dyDescent="0.3">
      <c r="A1" s="213" t="s">
        <v>142</v>
      </c>
      <c r="B1" s="211" t="s">
        <v>309</v>
      </c>
      <c r="C1" s="215"/>
      <c r="D1" s="216"/>
    </row>
    <row r="2" spans="1:4" ht="24.75" thickBot="1" x14ac:dyDescent="0.3">
      <c r="A2" s="214"/>
      <c r="B2" s="28" t="s">
        <v>144</v>
      </c>
      <c r="C2" s="28" t="s">
        <v>145</v>
      </c>
      <c r="D2" s="28" t="s">
        <v>146</v>
      </c>
    </row>
    <row r="3" spans="1:4" ht="15.75" thickBot="1" x14ac:dyDescent="0.3">
      <c r="A3" s="29" t="s">
        <v>147</v>
      </c>
      <c r="B3" s="30">
        <v>1</v>
      </c>
      <c r="C3" s="31">
        <v>0</v>
      </c>
      <c r="D3" s="32">
        <f t="shared" ref="D3:D8" si="0">B3*C3</f>
        <v>0</v>
      </c>
    </row>
    <row r="4" spans="1:4" ht="15.75" thickBot="1" x14ac:dyDescent="0.3">
      <c r="A4" s="29" t="s">
        <v>151</v>
      </c>
      <c r="B4" s="30">
        <v>1</v>
      </c>
      <c r="C4" s="31">
        <v>0</v>
      </c>
      <c r="D4" s="32">
        <f t="shared" si="0"/>
        <v>0</v>
      </c>
    </row>
    <row r="5" spans="1:4" ht="15.75" thickBot="1" x14ac:dyDescent="0.3">
      <c r="A5" s="29" t="s">
        <v>152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161</v>
      </c>
      <c r="B6" s="30">
        <v>0</v>
      </c>
      <c r="C6" s="31">
        <v>0</v>
      </c>
      <c r="D6" s="32">
        <f t="shared" si="0"/>
        <v>0</v>
      </c>
    </row>
    <row r="7" spans="1:4" ht="15.75" thickBot="1" x14ac:dyDescent="0.3">
      <c r="A7" s="29" t="s">
        <v>153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29" t="s">
        <v>154</v>
      </c>
      <c r="B8" s="30">
        <v>1</v>
      </c>
      <c r="C8" s="31">
        <v>0</v>
      </c>
      <c r="D8" s="32">
        <f t="shared" si="0"/>
        <v>0</v>
      </c>
    </row>
    <row r="9" spans="1:4" ht="15.75" thickBot="1" x14ac:dyDescent="0.3">
      <c r="A9" s="33" t="s">
        <v>155</v>
      </c>
      <c r="B9" s="28">
        <f>SUM(B3:B8)</f>
        <v>5</v>
      </c>
      <c r="C9" s="34" t="s">
        <v>31</v>
      </c>
      <c r="D9" s="35">
        <f>SUM(D3:D8)</f>
        <v>0</v>
      </c>
    </row>
    <row r="11" spans="1:4" ht="15.75" thickBot="1" x14ac:dyDescent="0.3"/>
    <row r="12" spans="1:4" ht="15.75" thickBot="1" x14ac:dyDescent="0.3">
      <c r="A12" s="213" t="s">
        <v>142</v>
      </c>
      <c r="B12" s="211" t="s">
        <v>310</v>
      </c>
      <c r="C12" s="215"/>
      <c r="D12" s="216"/>
    </row>
    <row r="13" spans="1:4" ht="24.75" thickBot="1" x14ac:dyDescent="0.3">
      <c r="A13" s="214"/>
      <c r="B13" s="28" t="s">
        <v>157</v>
      </c>
      <c r="C13" s="28" t="s">
        <v>145</v>
      </c>
      <c r="D13" s="28" t="s">
        <v>146</v>
      </c>
    </row>
    <row r="14" spans="1:4" ht="15.75" thickBot="1" x14ac:dyDescent="0.3">
      <c r="A14" s="36" t="s">
        <v>148</v>
      </c>
      <c r="B14" s="37">
        <v>4</v>
      </c>
      <c r="C14" s="31">
        <v>0</v>
      </c>
      <c r="D14" s="32">
        <f>C14*B14</f>
        <v>0</v>
      </c>
    </row>
    <row r="15" spans="1:4" ht="15.75" thickBot="1" x14ac:dyDescent="0.3">
      <c r="A15" s="36" t="s">
        <v>150</v>
      </c>
      <c r="B15" s="37">
        <v>2</v>
      </c>
      <c r="C15" s="31">
        <v>0</v>
      </c>
      <c r="D15" s="32">
        <f>C15*B15</f>
        <v>0</v>
      </c>
    </row>
    <row r="16" spans="1:4" ht="15.75" thickBot="1" x14ac:dyDescent="0.3">
      <c r="A16" s="36" t="s">
        <v>158</v>
      </c>
      <c r="B16" s="37">
        <v>2</v>
      </c>
      <c r="C16" s="31">
        <v>0</v>
      </c>
      <c r="D16" s="32">
        <f t="shared" ref="D16:D20" si="1">C16*B16</f>
        <v>0</v>
      </c>
    </row>
    <row r="17" spans="1:4" ht="15.75" thickBot="1" x14ac:dyDescent="0.3">
      <c r="A17" s="36" t="s">
        <v>159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160</v>
      </c>
      <c r="B18" s="37">
        <v>2</v>
      </c>
      <c r="C18" s="31">
        <v>0</v>
      </c>
      <c r="D18" s="32">
        <f t="shared" si="1"/>
        <v>0</v>
      </c>
    </row>
    <row r="19" spans="1:4" ht="15.75" thickBot="1" x14ac:dyDescent="0.3">
      <c r="A19" s="36" t="s">
        <v>152</v>
      </c>
      <c r="B19" s="37">
        <v>22</v>
      </c>
      <c r="C19" s="38">
        <v>0</v>
      </c>
      <c r="D19" s="32">
        <f t="shared" si="1"/>
        <v>0</v>
      </c>
    </row>
    <row r="20" spans="1:4" ht="15.75" thickBot="1" x14ac:dyDescent="0.3">
      <c r="A20" s="36" t="s">
        <v>161</v>
      </c>
      <c r="B20" s="37">
        <v>8</v>
      </c>
      <c r="C20" s="39">
        <v>0</v>
      </c>
      <c r="D20" s="32">
        <f t="shared" si="1"/>
        <v>0</v>
      </c>
    </row>
    <row r="21" spans="1:4" ht="15.75" thickBot="1" x14ac:dyDescent="0.3">
      <c r="A21" s="40" t="s">
        <v>155</v>
      </c>
      <c r="B21" s="41">
        <f>SUM(B14:B20)</f>
        <v>42</v>
      </c>
      <c r="C21" s="42" t="s">
        <v>31</v>
      </c>
      <c r="D21" s="35">
        <f>SUM(D14:D20)</f>
        <v>0</v>
      </c>
    </row>
    <row r="23" spans="1:4" ht="15.75" thickBot="1" x14ac:dyDescent="0.3"/>
    <row r="24" spans="1:4" ht="15.75" thickBot="1" x14ac:dyDescent="0.3">
      <c r="A24" s="213" t="s">
        <v>142</v>
      </c>
      <c r="B24" s="211" t="s">
        <v>310</v>
      </c>
      <c r="C24" s="215"/>
      <c r="D24" s="216"/>
    </row>
    <row r="25" spans="1:4" ht="24.75" thickBot="1" x14ac:dyDescent="0.3">
      <c r="A25" s="214"/>
      <c r="B25" s="28" t="s">
        <v>162</v>
      </c>
      <c r="C25" s="28" t="s">
        <v>145</v>
      </c>
      <c r="D25" s="28" t="s">
        <v>146</v>
      </c>
    </row>
    <row r="26" spans="1:4" ht="15.75" thickBot="1" x14ac:dyDescent="0.3">
      <c r="A26" s="43" t="s">
        <v>152</v>
      </c>
      <c r="B26" s="44">
        <v>6</v>
      </c>
      <c r="C26" s="31">
        <v>0</v>
      </c>
      <c r="D26" s="32">
        <f>C26*B26</f>
        <v>0</v>
      </c>
    </row>
    <row r="27" spans="1:4" ht="15.75" thickBot="1" x14ac:dyDescent="0.3">
      <c r="A27" s="40" t="s">
        <v>155</v>
      </c>
      <c r="B27" s="41">
        <f>SUM(B26:B26)</f>
        <v>6</v>
      </c>
      <c r="C27" s="42" t="s">
        <v>31</v>
      </c>
      <c r="D27" s="35">
        <f>SUM(D26:D26)</f>
        <v>0</v>
      </c>
    </row>
    <row r="29" spans="1:4" ht="15.75" thickBot="1" x14ac:dyDescent="0.3"/>
    <row r="30" spans="1:4" ht="36.75" thickBot="1" x14ac:dyDescent="0.3">
      <c r="A30" s="47" t="s">
        <v>311</v>
      </c>
      <c r="B30" s="211">
        <f>B27+B21+B9</f>
        <v>53</v>
      </c>
      <c r="C30" s="212"/>
      <c r="D30" s="48">
        <f>D9+D21+D27</f>
        <v>0</v>
      </c>
    </row>
  </sheetData>
  <mergeCells count="7">
    <mergeCell ref="B30:C30"/>
    <mergeCell ref="A1:A2"/>
    <mergeCell ref="B1:D1"/>
    <mergeCell ref="A12:A13"/>
    <mergeCell ref="B12:D12"/>
    <mergeCell ref="A24:A25"/>
    <mergeCell ref="B24:D2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91" workbookViewId="0">
      <selection activeCell="E145" sqref="E145"/>
    </sheetView>
  </sheetViews>
  <sheetFormatPr defaultRowHeight="15" x14ac:dyDescent="0.25"/>
  <cols>
    <col min="1" max="1" width="5.28515625" style="73" customWidth="1"/>
    <col min="2" max="2" width="40" style="73" customWidth="1"/>
    <col min="3" max="3" width="27.28515625" style="73" customWidth="1"/>
    <col min="4" max="4" width="18.5703125" style="73" customWidth="1"/>
    <col min="5" max="16384" width="9.140625" style="73"/>
  </cols>
  <sheetData>
    <row r="1" spans="1:10" x14ac:dyDescent="0.25">
      <c r="A1" s="92" t="s">
        <v>287</v>
      </c>
      <c r="B1" s="92"/>
      <c r="C1" s="92"/>
    </row>
    <row r="2" spans="1:10" ht="15.75" thickBot="1" x14ac:dyDescent="0.3"/>
    <row r="3" spans="1:10" ht="15.75" thickBot="1" x14ac:dyDescent="0.3">
      <c r="A3" s="51">
        <v>1</v>
      </c>
      <c r="B3" s="52" t="s">
        <v>167</v>
      </c>
      <c r="C3" s="53"/>
    </row>
    <row r="4" spans="1:10" ht="15.75" thickBot="1" x14ac:dyDescent="0.3">
      <c r="A4" s="54">
        <v>2</v>
      </c>
      <c r="B4" s="55" t="s">
        <v>168</v>
      </c>
      <c r="C4" s="20"/>
      <c r="G4" s="232"/>
      <c r="H4" s="232"/>
      <c r="I4" s="232"/>
      <c r="J4" s="232"/>
    </row>
    <row r="5" spans="1:10" ht="15.75" thickBot="1" x14ac:dyDescent="0.3">
      <c r="A5" s="54">
        <v>3</v>
      </c>
      <c r="B5" s="55" t="s">
        <v>169</v>
      </c>
      <c r="C5" s="20"/>
      <c r="G5" s="232"/>
      <c r="H5" s="232"/>
      <c r="I5" s="232"/>
      <c r="J5" s="232"/>
    </row>
    <row r="6" spans="1:10" ht="15.75" thickBot="1" x14ac:dyDescent="0.3">
      <c r="A6" s="54">
        <v>4</v>
      </c>
      <c r="B6" s="55" t="s">
        <v>170</v>
      </c>
      <c r="C6" s="20"/>
    </row>
    <row r="7" spans="1:10" ht="15.75" thickBot="1" x14ac:dyDescent="0.3">
      <c r="A7" s="54">
        <v>5</v>
      </c>
      <c r="B7" s="55" t="s">
        <v>171</v>
      </c>
      <c r="C7" s="20"/>
    </row>
    <row r="9" spans="1:10" x14ac:dyDescent="0.25">
      <c r="A9" s="228" t="s">
        <v>172</v>
      </c>
      <c r="B9" s="228"/>
      <c r="C9" s="228"/>
    </row>
    <row r="10" spans="1:10" ht="15.75" thickBot="1" x14ac:dyDescent="0.3"/>
    <row r="11" spans="1:10" ht="15.75" thickBot="1" x14ac:dyDescent="0.3">
      <c r="A11" s="51">
        <v>1</v>
      </c>
      <c r="B11" s="53" t="s">
        <v>173</v>
      </c>
      <c r="C11" s="53" t="s">
        <v>174</v>
      </c>
    </row>
    <row r="12" spans="1:10" ht="15.75" thickBot="1" x14ac:dyDescent="0.3">
      <c r="A12" s="56" t="s">
        <v>36</v>
      </c>
      <c r="B12" s="55" t="s">
        <v>175</v>
      </c>
      <c r="C12" s="93"/>
    </row>
    <row r="13" spans="1:10" ht="15.75" thickBot="1" x14ac:dyDescent="0.3">
      <c r="A13" s="56" t="s">
        <v>38</v>
      </c>
      <c r="B13" s="55" t="s">
        <v>176</v>
      </c>
      <c r="C13" s="93"/>
      <c r="D13" s="74"/>
      <c r="E13" s="75"/>
      <c r="F13" s="75"/>
    </row>
    <row r="14" spans="1:10" ht="15.75" thickBot="1" x14ac:dyDescent="0.3">
      <c r="A14" s="56" t="s">
        <v>177</v>
      </c>
      <c r="B14" s="55" t="s">
        <v>178</v>
      </c>
      <c r="C14" s="93"/>
      <c r="D14" s="74"/>
      <c r="E14" s="75"/>
      <c r="F14" s="75"/>
    </row>
    <row r="15" spans="1:10" ht="15.75" thickBot="1" x14ac:dyDescent="0.3">
      <c r="A15" s="56" t="s">
        <v>179</v>
      </c>
      <c r="B15" s="55" t="s">
        <v>180</v>
      </c>
      <c r="C15" s="93"/>
      <c r="D15" s="74"/>
      <c r="E15" s="75"/>
      <c r="F15" s="75"/>
    </row>
    <row r="16" spans="1:10" ht="15.75" thickBot="1" x14ac:dyDescent="0.3">
      <c r="A16" s="56" t="s">
        <v>181</v>
      </c>
      <c r="B16" s="55" t="s">
        <v>182</v>
      </c>
      <c r="C16" s="93"/>
      <c r="D16" s="74"/>
      <c r="E16" s="75"/>
      <c r="F16" s="75"/>
    </row>
    <row r="17" spans="1:6" ht="15.75" thickBot="1" x14ac:dyDescent="0.3">
      <c r="A17" s="56"/>
      <c r="B17" s="55"/>
      <c r="C17" s="93"/>
    </row>
    <row r="18" spans="1:6" ht="15.75" thickBot="1" x14ac:dyDescent="0.3">
      <c r="A18" s="56" t="s">
        <v>183</v>
      </c>
      <c r="B18" s="55" t="s">
        <v>184</v>
      </c>
      <c r="C18" s="93"/>
    </row>
    <row r="19" spans="1:6" ht="15.75" thickBot="1" x14ac:dyDescent="0.3">
      <c r="A19" s="225" t="s">
        <v>8</v>
      </c>
      <c r="B19" s="226"/>
      <c r="C19" s="93">
        <v>0</v>
      </c>
    </row>
    <row r="21" spans="1:6" x14ac:dyDescent="0.25">
      <c r="A21" s="228" t="s">
        <v>185</v>
      </c>
      <c r="B21" s="228"/>
      <c r="C21" s="228"/>
    </row>
    <row r="22" spans="1:6" x14ac:dyDescent="0.25">
      <c r="A22" s="45"/>
    </row>
    <row r="23" spans="1:6" x14ac:dyDescent="0.25">
      <c r="A23" s="227" t="s">
        <v>186</v>
      </c>
      <c r="B23" s="227"/>
      <c r="C23" s="227"/>
    </row>
    <row r="24" spans="1:6" ht="15.75" thickBot="1" x14ac:dyDescent="0.3"/>
    <row r="25" spans="1:6" ht="26.25" thickBot="1" x14ac:dyDescent="0.3">
      <c r="A25" s="51" t="s">
        <v>187</v>
      </c>
      <c r="B25" s="53" t="s">
        <v>188</v>
      </c>
      <c r="C25" s="53" t="s">
        <v>174</v>
      </c>
    </row>
    <row r="26" spans="1:6" ht="15.75" thickBot="1" x14ac:dyDescent="0.3">
      <c r="A26" s="56" t="s">
        <v>36</v>
      </c>
      <c r="B26" s="55" t="s">
        <v>189</v>
      </c>
      <c r="C26" s="93"/>
      <c r="D26" s="74"/>
      <c r="E26" s="75"/>
      <c r="F26" s="75"/>
    </row>
    <row r="27" spans="1:6" ht="15.75" thickBot="1" x14ac:dyDescent="0.3">
      <c r="A27" s="56" t="s">
        <v>38</v>
      </c>
      <c r="B27" s="55" t="s">
        <v>190</v>
      </c>
      <c r="C27" s="93"/>
      <c r="D27" s="74"/>
      <c r="E27" s="75"/>
      <c r="F27" s="75"/>
    </row>
    <row r="28" spans="1:6" ht="15.75" thickBot="1" x14ac:dyDescent="0.3">
      <c r="A28" s="225" t="s">
        <v>8</v>
      </c>
      <c r="B28" s="226"/>
      <c r="C28" s="93">
        <v>0</v>
      </c>
    </row>
    <row r="31" spans="1:6" ht="24.75" customHeight="1" x14ac:dyDescent="0.25">
      <c r="A31" s="231" t="s">
        <v>191</v>
      </c>
      <c r="B31" s="231"/>
      <c r="C31" s="231"/>
      <c r="D31" s="231"/>
    </row>
    <row r="32" spans="1:6" ht="15.75" thickBot="1" x14ac:dyDescent="0.3"/>
    <row r="33" spans="1:6" ht="15.75" thickBot="1" x14ac:dyDescent="0.3">
      <c r="A33" s="51" t="s">
        <v>192</v>
      </c>
      <c r="B33" s="53" t="s">
        <v>193</v>
      </c>
      <c r="C33" s="53" t="s">
        <v>194</v>
      </c>
      <c r="D33" s="53" t="s">
        <v>174</v>
      </c>
      <c r="E33" s="76"/>
    </row>
    <row r="34" spans="1:6" ht="15.75" thickBot="1" x14ac:dyDescent="0.3">
      <c r="A34" s="56" t="s">
        <v>36</v>
      </c>
      <c r="B34" s="55" t="s">
        <v>195</v>
      </c>
      <c r="C34" s="57">
        <v>0.2</v>
      </c>
      <c r="D34" s="93"/>
      <c r="E34" s="76"/>
    </row>
    <row r="35" spans="1:6" ht="15.75" thickBot="1" x14ac:dyDescent="0.3">
      <c r="A35" s="56" t="s">
        <v>38</v>
      </c>
      <c r="B35" s="55" t="s">
        <v>196</v>
      </c>
      <c r="C35" s="57">
        <v>2.5000000000000001E-2</v>
      </c>
      <c r="D35" s="93"/>
      <c r="E35" s="76"/>
    </row>
    <row r="36" spans="1:6" ht="15.75" thickBot="1" x14ac:dyDescent="0.3">
      <c r="A36" s="56" t="s">
        <v>177</v>
      </c>
      <c r="B36" s="55" t="s">
        <v>197</v>
      </c>
      <c r="C36" s="58"/>
      <c r="D36" s="93"/>
      <c r="E36" s="75"/>
    </row>
    <row r="37" spans="1:6" ht="15.75" thickBot="1" x14ac:dyDescent="0.3">
      <c r="A37" s="56" t="s">
        <v>179</v>
      </c>
      <c r="B37" s="55" t="s">
        <v>198</v>
      </c>
      <c r="C37" s="57">
        <v>1.4999999999999999E-2</v>
      </c>
      <c r="D37" s="93"/>
      <c r="E37" s="76"/>
    </row>
    <row r="38" spans="1:6" ht="15.75" thickBot="1" x14ac:dyDescent="0.3">
      <c r="A38" s="56" t="s">
        <v>181</v>
      </c>
      <c r="B38" s="55" t="s">
        <v>199</v>
      </c>
      <c r="C38" s="57">
        <v>0.01</v>
      </c>
      <c r="D38" s="93"/>
      <c r="E38" s="76"/>
    </row>
    <row r="39" spans="1:6" ht="15.75" thickBot="1" x14ac:dyDescent="0.3">
      <c r="A39" s="56" t="s">
        <v>200</v>
      </c>
      <c r="B39" s="55" t="s">
        <v>201</v>
      </c>
      <c r="C39" s="57">
        <v>6.0000000000000001E-3</v>
      </c>
      <c r="D39" s="93"/>
      <c r="E39" s="76"/>
    </row>
    <row r="40" spans="1:6" ht="15.75" thickBot="1" x14ac:dyDescent="0.3">
      <c r="A40" s="56" t="s">
        <v>183</v>
      </c>
      <c r="B40" s="55" t="s">
        <v>202</v>
      </c>
      <c r="C40" s="57">
        <v>2E-3</v>
      </c>
      <c r="D40" s="93"/>
      <c r="E40" s="76"/>
    </row>
    <row r="41" spans="1:6" ht="15.75" thickBot="1" x14ac:dyDescent="0.3">
      <c r="A41" s="56" t="s">
        <v>203</v>
      </c>
      <c r="B41" s="55" t="s">
        <v>204</v>
      </c>
      <c r="C41" s="57">
        <v>0.08</v>
      </c>
      <c r="D41" s="93"/>
      <c r="E41" s="76"/>
    </row>
    <row r="42" spans="1:6" ht="15.75" thickBot="1" x14ac:dyDescent="0.3">
      <c r="A42" s="225" t="s">
        <v>155</v>
      </c>
      <c r="B42" s="226"/>
      <c r="C42" s="20"/>
      <c r="D42" s="93">
        <v>0</v>
      </c>
      <c r="E42" s="76"/>
    </row>
    <row r="45" spans="1:6" x14ac:dyDescent="0.25">
      <c r="A45" s="227" t="s">
        <v>205</v>
      </c>
      <c r="B45" s="227"/>
      <c r="C45" s="227"/>
    </row>
    <row r="46" spans="1:6" ht="15.75" thickBot="1" x14ac:dyDescent="0.3"/>
    <row r="47" spans="1:6" ht="15.75" thickBot="1" x14ac:dyDescent="0.3">
      <c r="A47" s="51" t="s">
        <v>206</v>
      </c>
      <c r="B47" s="53" t="s">
        <v>207</v>
      </c>
      <c r="C47" s="53" t="s">
        <v>174</v>
      </c>
    </row>
    <row r="48" spans="1:6" ht="15.75" thickBot="1" x14ac:dyDescent="0.3">
      <c r="A48" s="56" t="s">
        <v>36</v>
      </c>
      <c r="B48" s="55" t="s">
        <v>208</v>
      </c>
      <c r="C48" s="93"/>
      <c r="D48" s="74"/>
      <c r="E48" s="75"/>
      <c r="F48" s="75"/>
    </row>
    <row r="49" spans="1:5" ht="15.75" thickBot="1" x14ac:dyDescent="0.3">
      <c r="A49" s="56" t="s">
        <v>38</v>
      </c>
      <c r="B49" s="55" t="s">
        <v>209</v>
      </c>
      <c r="C49" s="93"/>
      <c r="D49" s="229"/>
      <c r="E49" s="230"/>
    </row>
    <row r="50" spans="1:5" ht="15.75" thickBot="1" x14ac:dyDescent="0.3">
      <c r="A50" s="56" t="s">
        <v>177</v>
      </c>
      <c r="B50" s="55" t="s">
        <v>210</v>
      </c>
      <c r="C50" s="93"/>
    </row>
    <row r="51" spans="1:5" ht="15.75" thickBot="1" x14ac:dyDescent="0.3">
      <c r="A51" s="56" t="s">
        <v>179</v>
      </c>
      <c r="B51" s="55" t="s">
        <v>184</v>
      </c>
      <c r="C51" s="93"/>
    </row>
    <row r="52" spans="1:5" ht="15.75" thickBot="1" x14ac:dyDescent="0.3">
      <c r="A52" s="225" t="s">
        <v>8</v>
      </c>
      <c r="B52" s="226"/>
      <c r="C52" s="93">
        <v>0</v>
      </c>
    </row>
    <row r="54" spans="1:5" x14ac:dyDescent="0.25">
      <c r="A54" s="227" t="s">
        <v>211</v>
      </c>
      <c r="B54" s="227"/>
      <c r="C54" s="227"/>
    </row>
    <row r="55" spans="1:5" ht="15.75" thickBot="1" x14ac:dyDescent="0.3"/>
    <row r="56" spans="1:5" ht="26.25" thickBot="1" x14ac:dyDescent="0.3">
      <c r="A56" s="51">
        <v>2</v>
      </c>
      <c r="B56" s="53" t="s">
        <v>212</v>
      </c>
      <c r="C56" s="53" t="s">
        <v>174</v>
      </c>
    </row>
    <row r="57" spans="1:5" ht="26.25" thickBot="1" x14ac:dyDescent="0.3">
      <c r="A57" s="56" t="s">
        <v>187</v>
      </c>
      <c r="B57" s="55" t="s">
        <v>188</v>
      </c>
      <c r="C57" s="93"/>
    </row>
    <row r="58" spans="1:5" ht="15.75" thickBot="1" x14ac:dyDescent="0.3">
      <c r="A58" s="56" t="s">
        <v>192</v>
      </c>
      <c r="B58" s="55" t="s">
        <v>193</v>
      </c>
      <c r="C58" s="93"/>
    </row>
    <row r="59" spans="1:5" ht="15.75" thickBot="1" x14ac:dyDescent="0.3">
      <c r="A59" s="56" t="s">
        <v>206</v>
      </c>
      <c r="B59" s="55" t="s">
        <v>207</v>
      </c>
      <c r="C59" s="93"/>
    </row>
    <row r="60" spans="1:5" ht="15.75" thickBot="1" x14ac:dyDescent="0.3">
      <c r="A60" s="225" t="s">
        <v>8</v>
      </c>
      <c r="B60" s="226"/>
      <c r="C60" s="93">
        <v>0</v>
      </c>
    </row>
    <row r="61" spans="1:5" x14ac:dyDescent="0.25">
      <c r="A61" s="45"/>
    </row>
    <row r="63" spans="1:5" x14ac:dyDescent="0.25">
      <c r="A63" s="228" t="s">
        <v>213</v>
      </c>
      <c r="B63" s="228"/>
      <c r="C63" s="228"/>
    </row>
    <row r="64" spans="1:5" ht="15.75" thickBot="1" x14ac:dyDescent="0.3"/>
    <row r="65" spans="1:6" ht="15.75" thickBot="1" x14ac:dyDescent="0.3">
      <c r="A65" s="51">
        <v>3</v>
      </c>
      <c r="B65" s="53" t="s">
        <v>214</v>
      </c>
      <c r="C65" s="53" t="s">
        <v>174</v>
      </c>
    </row>
    <row r="66" spans="1:6" ht="15.75" thickBot="1" x14ac:dyDescent="0.3">
      <c r="A66" s="56" t="s">
        <v>36</v>
      </c>
      <c r="B66" s="59" t="s">
        <v>215</v>
      </c>
      <c r="C66" s="93"/>
      <c r="D66" s="60"/>
    </row>
    <row r="67" spans="1:6" ht="26.25" thickBot="1" x14ac:dyDescent="0.3">
      <c r="A67" s="56" t="s">
        <v>38</v>
      </c>
      <c r="B67" s="59" t="s">
        <v>216</v>
      </c>
      <c r="C67" s="93"/>
      <c r="D67" s="60"/>
    </row>
    <row r="68" spans="1:6" ht="26.25" thickBot="1" x14ac:dyDescent="0.3">
      <c r="A68" s="56" t="s">
        <v>177</v>
      </c>
      <c r="B68" s="59" t="s">
        <v>217</v>
      </c>
      <c r="C68" s="93"/>
      <c r="D68" s="60"/>
    </row>
    <row r="69" spans="1:6" ht="15.75" thickBot="1" x14ac:dyDescent="0.3">
      <c r="A69" s="56" t="s">
        <v>179</v>
      </c>
      <c r="B69" s="59" t="s">
        <v>218</v>
      </c>
      <c r="C69" s="93"/>
      <c r="D69" s="60"/>
    </row>
    <row r="70" spans="1:6" ht="26.25" thickBot="1" x14ac:dyDescent="0.3">
      <c r="A70" s="56" t="s">
        <v>181</v>
      </c>
      <c r="B70" s="59" t="s">
        <v>219</v>
      </c>
      <c r="C70" s="93"/>
      <c r="D70" s="229"/>
      <c r="E70" s="230"/>
      <c r="F70" s="230"/>
    </row>
    <row r="71" spans="1:6" ht="26.25" thickBot="1" x14ac:dyDescent="0.3">
      <c r="A71" s="56" t="s">
        <v>200</v>
      </c>
      <c r="B71" s="59" t="s">
        <v>220</v>
      </c>
      <c r="C71" s="93"/>
      <c r="D71" s="60"/>
    </row>
    <row r="72" spans="1:6" ht="15.75" thickBot="1" x14ac:dyDescent="0.3">
      <c r="A72" s="225" t="s">
        <v>8</v>
      </c>
      <c r="B72" s="226"/>
      <c r="C72" s="93">
        <v>0</v>
      </c>
    </row>
    <row r="75" spans="1:6" x14ac:dyDescent="0.25">
      <c r="A75" s="228" t="s">
        <v>221</v>
      </c>
      <c r="B75" s="228"/>
      <c r="C75" s="228"/>
    </row>
    <row r="78" spans="1:6" x14ac:dyDescent="0.25">
      <c r="A78" s="227" t="s">
        <v>222</v>
      </c>
      <c r="B78" s="227"/>
      <c r="C78" s="227"/>
    </row>
    <row r="79" spans="1:6" ht="15.75" thickBot="1" x14ac:dyDescent="0.3">
      <c r="A79" s="45"/>
    </row>
    <row r="80" spans="1:6" ht="15.75" thickBot="1" x14ac:dyDescent="0.3">
      <c r="A80" s="51" t="s">
        <v>223</v>
      </c>
      <c r="B80" s="53" t="s">
        <v>224</v>
      </c>
      <c r="C80" s="53" t="s">
        <v>174</v>
      </c>
    </row>
    <row r="81" spans="1:6" ht="15.75" thickBot="1" x14ac:dyDescent="0.3">
      <c r="A81" s="56" t="s">
        <v>36</v>
      </c>
      <c r="B81" s="55" t="s">
        <v>225</v>
      </c>
      <c r="C81" s="93"/>
      <c r="D81" s="60"/>
    </row>
    <row r="82" spans="1:6" ht="15.75" thickBot="1" x14ac:dyDescent="0.3">
      <c r="A82" s="56" t="s">
        <v>38</v>
      </c>
      <c r="B82" s="55" t="s">
        <v>224</v>
      </c>
      <c r="C82" s="93"/>
      <c r="D82" s="60"/>
    </row>
    <row r="83" spans="1:6" ht="15.75" thickBot="1" x14ac:dyDescent="0.3">
      <c r="A83" s="56" t="s">
        <v>177</v>
      </c>
      <c r="B83" s="55" t="s">
        <v>226</v>
      </c>
      <c r="C83" s="93"/>
      <c r="D83" s="60"/>
    </row>
    <row r="84" spans="1:6" ht="15.75" thickBot="1" x14ac:dyDescent="0.3">
      <c r="A84" s="56" t="s">
        <v>179</v>
      </c>
      <c r="B84" s="55" t="s">
        <v>227</v>
      </c>
      <c r="C84" s="93"/>
      <c r="D84" s="60"/>
    </row>
    <row r="85" spans="1:6" ht="15.75" thickBot="1" x14ac:dyDescent="0.3">
      <c r="A85" s="56" t="s">
        <v>181</v>
      </c>
      <c r="B85" s="55" t="s">
        <v>228</v>
      </c>
      <c r="C85" s="93"/>
      <c r="D85" s="74"/>
      <c r="E85" s="75"/>
      <c r="F85" s="75"/>
    </row>
    <row r="86" spans="1:6" ht="15.75" thickBot="1" x14ac:dyDescent="0.3">
      <c r="A86" s="56" t="s">
        <v>200</v>
      </c>
      <c r="B86" s="55" t="s">
        <v>184</v>
      </c>
      <c r="C86" s="93"/>
    </row>
    <row r="87" spans="1:6" ht="15.75" thickBot="1" x14ac:dyDescent="0.3">
      <c r="A87" s="225" t="s">
        <v>155</v>
      </c>
      <c r="B87" s="226"/>
      <c r="C87" s="93">
        <v>0</v>
      </c>
    </row>
    <row r="89" spans="1:6" x14ac:dyDescent="0.25">
      <c r="A89" s="227" t="s">
        <v>229</v>
      </c>
      <c r="B89" s="227"/>
      <c r="C89" s="227"/>
    </row>
    <row r="90" spans="1:6" ht="15.75" thickBot="1" x14ac:dyDescent="0.3">
      <c r="A90" s="45"/>
    </row>
    <row r="91" spans="1:6" ht="15.75" thickBot="1" x14ac:dyDescent="0.3">
      <c r="A91" s="51" t="s">
        <v>230</v>
      </c>
      <c r="B91" s="53" t="s">
        <v>231</v>
      </c>
      <c r="C91" s="53" t="s">
        <v>174</v>
      </c>
    </row>
    <row r="92" spans="1:6" ht="15.75" thickBot="1" x14ac:dyDescent="0.3">
      <c r="A92" s="56" t="s">
        <v>36</v>
      </c>
      <c r="B92" s="55" t="s">
        <v>232</v>
      </c>
      <c r="C92" s="93"/>
    </row>
    <row r="93" spans="1:6" ht="15.75" thickBot="1" x14ac:dyDescent="0.3">
      <c r="A93" s="225" t="s">
        <v>8</v>
      </c>
      <c r="B93" s="226"/>
      <c r="C93" s="93">
        <v>0</v>
      </c>
    </row>
    <row r="96" spans="1:6" x14ac:dyDescent="0.25">
      <c r="A96" s="227" t="s">
        <v>233</v>
      </c>
      <c r="B96" s="227"/>
      <c r="C96" s="227"/>
    </row>
    <row r="97" spans="1:3" ht="15.75" thickBot="1" x14ac:dyDescent="0.3">
      <c r="A97" s="45"/>
    </row>
    <row r="98" spans="1:3" ht="15.75" thickBot="1" x14ac:dyDescent="0.3">
      <c r="A98" s="51">
        <v>4</v>
      </c>
      <c r="B98" s="53" t="s">
        <v>234</v>
      </c>
      <c r="C98" s="53" t="s">
        <v>174</v>
      </c>
    </row>
    <row r="99" spans="1:3" ht="15.75" thickBot="1" x14ac:dyDescent="0.3">
      <c r="A99" s="56" t="s">
        <v>223</v>
      </c>
      <c r="B99" s="55" t="s">
        <v>224</v>
      </c>
      <c r="C99" s="93"/>
    </row>
    <row r="100" spans="1:3" ht="15.75" thickBot="1" x14ac:dyDescent="0.3">
      <c r="A100" s="56" t="s">
        <v>230</v>
      </c>
      <c r="B100" s="55" t="s">
        <v>231</v>
      </c>
      <c r="C100" s="93"/>
    </row>
    <row r="101" spans="1:3" ht="15.75" thickBot="1" x14ac:dyDescent="0.3">
      <c r="A101" s="225" t="s">
        <v>8</v>
      </c>
      <c r="B101" s="226"/>
      <c r="C101" s="93">
        <v>0</v>
      </c>
    </row>
    <row r="104" spans="1:3" x14ac:dyDescent="0.25">
      <c r="A104" s="228" t="s">
        <v>235</v>
      </c>
      <c r="B104" s="228"/>
      <c r="C104" s="228"/>
    </row>
    <row r="105" spans="1:3" ht="15.75" thickBot="1" x14ac:dyDescent="0.3"/>
    <row r="106" spans="1:3" ht="15.75" thickBot="1" x14ac:dyDescent="0.3">
      <c r="A106" s="51">
        <v>5</v>
      </c>
      <c r="B106" s="61" t="s">
        <v>236</v>
      </c>
      <c r="C106" s="53" t="s">
        <v>174</v>
      </c>
    </row>
    <row r="107" spans="1:3" ht="15.75" thickBot="1" x14ac:dyDescent="0.3">
      <c r="A107" s="56" t="s">
        <v>36</v>
      </c>
      <c r="B107" s="55" t="s">
        <v>237</v>
      </c>
      <c r="C107" s="93"/>
    </row>
    <row r="108" spans="1:3" ht="15.75" thickBot="1" x14ac:dyDescent="0.3">
      <c r="A108" s="56" t="s">
        <v>38</v>
      </c>
      <c r="B108" s="55" t="s">
        <v>238</v>
      </c>
      <c r="C108" s="93"/>
    </row>
    <row r="109" spans="1:3" ht="15.75" thickBot="1" x14ac:dyDescent="0.3">
      <c r="A109" s="56" t="s">
        <v>177</v>
      </c>
      <c r="B109" s="55" t="s">
        <v>239</v>
      </c>
      <c r="C109" s="93"/>
    </row>
    <row r="110" spans="1:3" ht="15.75" thickBot="1" x14ac:dyDescent="0.3">
      <c r="A110" s="56" t="s">
        <v>179</v>
      </c>
      <c r="B110" s="55" t="s">
        <v>184</v>
      </c>
      <c r="C110" s="93"/>
    </row>
    <row r="111" spans="1:3" ht="15.75" thickBot="1" x14ac:dyDescent="0.3">
      <c r="A111" s="225" t="s">
        <v>155</v>
      </c>
      <c r="B111" s="226"/>
      <c r="C111" s="93">
        <v>0</v>
      </c>
    </row>
    <row r="113" spans="1:5" x14ac:dyDescent="0.25">
      <c r="A113" s="228" t="s">
        <v>240</v>
      </c>
      <c r="B113" s="228"/>
      <c r="C113" s="228"/>
    </row>
    <row r="114" spans="1:5" ht="15.75" thickBot="1" x14ac:dyDescent="0.3"/>
    <row r="115" spans="1:5" ht="15.75" thickBot="1" x14ac:dyDescent="0.3">
      <c r="A115" s="51">
        <v>6</v>
      </c>
      <c r="B115" s="61" t="s">
        <v>241</v>
      </c>
      <c r="C115" s="53" t="s">
        <v>194</v>
      </c>
      <c r="D115" s="53" t="s">
        <v>174</v>
      </c>
      <c r="E115" s="76"/>
    </row>
    <row r="116" spans="1:5" ht="15.75" thickBot="1" x14ac:dyDescent="0.3">
      <c r="A116" s="56" t="s">
        <v>36</v>
      </c>
      <c r="B116" s="55" t="s">
        <v>242</v>
      </c>
      <c r="C116" s="20"/>
      <c r="D116" s="93"/>
      <c r="E116" s="76"/>
    </row>
    <row r="117" spans="1:5" ht="15.75" thickBot="1" x14ac:dyDescent="0.3">
      <c r="A117" s="56" t="s">
        <v>38</v>
      </c>
      <c r="B117" s="55" t="s">
        <v>243</v>
      </c>
      <c r="C117" s="20"/>
      <c r="D117" s="93"/>
      <c r="E117" s="76"/>
    </row>
    <row r="118" spans="1:5" ht="15.75" thickBot="1" x14ac:dyDescent="0.3">
      <c r="A118" s="56" t="s">
        <v>177</v>
      </c>
      <c r="B118" s="55" t="s">
        <v>244</v>
      </c>
      <c r="C118" s="20"/>
      <c r="D118" s="93"/>
      <c r="E118" s="76"/>
    </row>
    <row r="119" spans="1:5" ht="15.75" thickBot="1" x14ac:dyDescent="0.3">
      <c r="A119" s="56"/>
      <c r="B119" s="55" t="s">
        <v>245</v>
      </c>
      <c r="C119" s="20"/>
      <c r="D119" s="93"/>
      <c r="E119" s="76"/>
    </row>
    <row r="120" spans="1:5" ht="15.75" thickBot="1" x14ac:dyDescent="0.3">
      <c r="A120" s="56"/>
      <c r="B120" s="55" t="s">
        <v>246</v>
      </c>
      <c r="C120" s="20"/>
      <c r="D120" s="93"/>
      <c r="E120" s="76"/>
    </row>
    <row r="121" spans="1:5" ht="15.75" thickBot="1" x14ac:dyDescent="0.3">
      <c r="A121" s="56"/>
      <c r="B121" s="55" t="s">
        <v>247</v>
      </c>
      <c r="C121" s="20"/>
      <c r="D121" s="93"/>
      <c r="E121" s="76"/>
    </row>
    <row r="122" spans="1:5" ht="15.75" thickBot="1" x14ac:dyDescent="0.3">
      <c r="A122" s="225" t="s">
        <v>155</v>
      </c>
      <c r="B122" s="226"/>
      <c r="C122" s="20"/>
      <c r="D122" s="93">
        <v>0</v>
      </c>
      <c r="E122" s="76"/>
    </row>
    <row r="124" spans="1:5" x14ac:dyDescent="0.25">
      <c r="A124" s="228" t="s">
        <v>248</v>
      </c>
      <c r="B124" s="228"/>
      <c r="C124" s="228"/>
    </row>
    <row r="125" spans="1:5" ht="15.75" thickBot="1" x14ac:dyDescent="0.3"/>
    <row r="126" spans="1:5" ht="39" thickBot="1" x14ac:dyDescent="0.3">
      <c r="A126" s="51"/>
      <c r="B126" s="94" t="s">
        <v>288</v>
      </c>
      <c r="C126" s="95" t="s">
        <v>174</v>
      </c>
    </row>
    <row r="127" spans="1:5" ht="15.75" thickBot="1" x14ac:dyDescent="0.3">
      <c r="A127" s="54" t="s">
        <v>36</v>
      </c>
      <c r="B127" s="55" t="s">
        <v>172</v>
      </c>
      <c r="C127" s="96">
        <f>C19</f>
        <v>0</v>
      </c>
    </row>
    <row r="128" spans="1:5" ht="26.25" thickBot="1" x14ac:dyDescent="0.3">
      <c r="A128" s="54" t="s">
        <v>38</v>
      </c>
      <c r="B128" s="55" t="s">
        <v>185</v>
      </c>
      <c r="C128" s="96">
        <f>C28</f>
        <v>0</v>
      </c>
    </row>
    <row r="129" spans="1:3" ht="15.75" thickBot="1" x14ac:dyDescent="0.3">
      <c r="A129" s="54" t="s">
        <v>177</v>
      </c>
      <c r="B129" s="55" t="s">
        <v>213</v>
      </c>
      <c r="C129" s="96">
        <f>C72</f>
        <v>0</v>
      </c>
    </row>
    <row r="130" spans="1:3" ht="26.25" thickBot="1" x14ac:dyDescent="0.3">
      <c r="A130" s="54" t="s">
        <v>179</v>
      </c>
      <c r="B130" s="55" t="s">
        <v>221</v>
      </c>
      <c r="C130" s="96">
        <f>C101</f>
        <v>0</v>
      </c>
    </row>
    <row r="131" spans="1:3" ht="15.75" thickBot="1" x14ac:dyDescent="0.3">
      <c r="A131" s="54" t="s">
        <v>181</v>
      </c>
      <c r="B131" s="55" t="s">
        <v>235</v>
      </c>
      <c r="C131" s="96">
        <f>C111</f>
        <v>0</v>
      </c>
    </row>
    <row r="132" spans="1:3" ht="15.75" customHeight="1" thickBot="1" x14ac:dyDescent="0.3">
      <c r="A132" s="225" t="s">
        <v>249</v>
      </c>
      <c r="B132" s="226"/>
      <c r="C132" s="96">
        <f>SUM(C127:C131)</f>
        <v>0</v>
      </c>
    </row>
    <row r="133" spans="1:3" ht="15.75" thickBot="1" x14ac:dyDescent="0.3">
      <c r="A133" s="54" t="s">
        <v>200</v>
      </c>
      <c r="B133" s="55" t="s">
        <v>250</v>
      </c>
      <c r="C133" s="96">
        <f>D122</f>
        <v>0</v>
      </c>
    </row>
    <row r="134" spans="1:3" ht="15.75" customHeight="1" thickBot="1" x14ac:dyDescent="0.3">
      <c r="A134" s="225" t="s">
        <v>251</v>
      </c>
      <c r="B134" s="226"/>
      <c r="C134" s="96">
        <f>ROUNDUP(SUM(C19,C28,D42,C52,C60,C72,C87,C93,C101,C111,D122),2)</f>
        <v>0</v>
      </c>
    </row>
  </sheetData>
  <mergeCells count="30">
    <mergeCell ref="A124:C124"/>
    <mergeCell ref="A122:B122"/>
    <mergeCell ref="A134:B134"/>
    <mergeCell ref="A132:B132"/>
    <mergeCell ref="A93:B93"/>
    <mergeCell ref="A96:C96"/>
    <mergeCell ref="A104:C104"/>
    <mergeCell ref="A101:B101"/>
    <mergeCell ref="A113:C113"/>
    <mergeCell ref="A111:B111"/>
    <mergeCell ref="A72:B72"/>
    <mergeCell ref="A75:C75"/>
    <mergeCell ref="A78:C78"/>
    <mergeCell ref="A87:B87"/>
    <mergeCell ref="A89:C89"/>
    <mergeCell ref="A9:C9"/>
    <mergeCell ref="G4:J5"/>
    <mergeCell ref="A19:B19"/>
    <mergeCell ref="A21:C21"/>
    <mergeCell ref="A23:C23"/>
    <mergeCell ref="A28:B2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7" sqref="F7"/>
    </sheetView>
  </sheetViews>
  <sheetFormatPr defaultRowHeight="15" x14ac:dyDescent="0.25"/>
  <cols>
    <col min="1" max="1" width="46.42578125" style="7" customWidth="1"/>
    <col min="2" max="2" width="46.28515625" style="7" customWidth="1"/>
    <col min="3" max="3" width="18.42578125" style="7" customWidth="1"/>
    <col min="4" max="4" width="18.140625" style="7" customWidth="1"/>
    <col min="5" max="5" width="18.5703125" style="7" customWidth="1"/>
    <col min="6" max="6" width="18.28515625" customWidth="1"/>
  </cols>
  <sheetData>
    <row r="1" spans="1:6" ht="15.75" thickBot="1" x14ac:dyDescent="0.3">
      <c r="A1" s="241" t="s">
        <v>282</v>
      </c>
      <c r="B1" s="242"/>
      <c r="C1" s="242"/>
      <c r="D1" s="242"/>
      <c r="E1" s="242"/>
      <c r="F1" s="243"/>
    </row>
    <row r="2" spans="1:6" ht="15.75" thickBot="1" x14ac:dyDescent="0.3">
      <c r="A2" s="244" t="s">
        <v>35</v>
      </c>
      <c r="B2" s="246" t="s">
        <v>252</v>
      </c>
      <c r="C2" s="62" t="s">
        <v>253</v>
      </c>
      <c r="D2" s="62" t="s">
        <v>253</v>
      </c>
      <c r="E2" s="62" t="s">
        <v>253</v>
      </c>
      <c r="F2" s="62" t="s">
        <v>253</v>
      </c>
    </row>
    <row r="3" spans="1:6" ht="15.75" thickBot="1" x14ac:dyDescent="0.3">
      <c r="A3" s="245"/>
      <c r="B3" s="247"/>
      <c r="C3" s="62" t="s">
        <v>254</v>
      </c>
      <c r="D3" s="62" t="s">
        <v>255</v>
      </c>
      <c r="E3" s="62" t="s">
        <v>312</v>
      </c>
      <c r="F3" s="62" t="s">
        <v>305</v>
      </c>
    </row>
    <row r="4" spans="1:6" ht="24.75" thickBot="1" x14ac:dyDescent="0.3">
      <c r="A4" s="69" t="s">
        <v>263</v>
      </c>
      <c r="B4" s="63" t="s">
        <v>256</v>
      </c>
      <c r="C4" s="64">
        <v>0</v>
      </c>
      <c r="D4" s="64">
        <v>0</v>
      </c>
      <c r="E4" s="64">
        <v>0</v>
      </c>
      <c r="F4" s="64">
        <v>0</v>
      </c>
    </row>
    <row r="5" spans="1:6" ht="24.75" thickBot="1" x14ac:dyDescent="0.3">
      <c r="A5" s="69" t="s">
        <v>264</v>
      </c>
      <c r="B5" s="63" t="s">
        <v>256</v>
      </c>
      <c r="C5" s="64">
        <v>0</v>
      </c>
      <c r="D5" s="64">
        <v>0</v>
      </c>
      <c r="E5" s="64">
        <v>0</v>
      </c>
      <c r="F5" s="64">
        <v>0</v>
      </c>
    </row>
    <row r="6" spans="1:6" ht="24.75" thickBot="1" x14ac:dyDescent="0.3">
      <c r="A6" s="69" t="s">
        <v>265</v>
      </c>
      <c r="B6" s="63" t="s">
        <v>256</v>
      </c>
      <c r="C6" s="64">
        <v>0</v>
      </c>
      <c r="D6" s="64">
        <v>0</v>
      </c>
      <c r="E6" s="64">
        <v>0</v>
      </c>
      <c r="F6" s="64">
        <v>0</v>
      </c>
    </row>
    <row r="7" spans="1:6" ht="24.75" thickBot="1" x14ac:dyDescent="0.3">
      <c r="A7" s="69" t="s">
        <v>266</v>
      </c>
      <c r="B7" s="63" t="s">
        <v>256</v>
      </c>
      <c r="C7" s="64">
        <v>0</v>
      </c>
      <c r="D7" s="64">
        <v>0</v>
      </c>
      <c r="E7" s="64">
        <v>0</v>
      </c>
      <c r="F7" s="64">
        <v>0</v>
      </c>
    </row>
    <row r="8" spans="1:6" ht="24.75" thickBot="1" x14ac:dyDescent="0.3">
      <c r="A8" s="69" t="s">
        <v>267</v>
      </c>
      <c r="B8" s="63" t="s">
        <v>256</v>
      </c>
      <c r="C8" s="64">
        <v>0</v>
      </c>
      <c r="D8" s="64">
        <v>0</v>
      </c>
      <c r="E8" s="64">
        <v>0</v>
      </c>
      <c r="F8" s="64">
        <v>0</v>
      </c>
    </row>
    <row r="9" spans="1:6" ht="24.75" thickBot="1" x14ac:dyDescent="0.3">
      <c r="A9" s="69" t="s">
        <v>268</v>
      </c>
      <c r="B9" s="63" t="s">
        <v>256</v>
      </c>
      <c r="C9" s="64">
        <v>0</v>
      </c>
      <c r="D9" s="64">
        <v>0</v>
      </c>
      <c r="E9" s="64">
        <v>0</v>
      </c>
      <c r="F9" s="64">
        <v>0</v>
      </c>
    </row>
    <row r="10" spans="1:6" ht="24.75" thickBot="1" x14ac:dyDescent="0.3">
      <c r="A10" s="69" t="s">
        <v>269</v>
      </c>
      <c r="B10" s="63" t="s">
        <v>256</v>
      </c>
      <c r="C10" s="64">
        <v>0</v>
      </c>
      <c r="D10" s="64">
        <v>0</v>
      </c>
      <c r="E10" s="64">
        <v>0</v>
      </c>
      <c r="F10" s="64">
        <v>0</v>
      </c>
    </row>
    <row r="11" spans="1:6" ht="24.75" thickBot="1" x14ac:dyDescent="0.3">
      <c r="A11" s="69" t="s">
        <v>270</v>
      </c>
      <c r="B11" s="63" t="s">
        <v>256</v>
      </c>
      <c r="C11" s="64">
        <v>0</v>
      </c>
      <c r="D11" s="64">
        <v>0</v>
      </c>
      <c r="E11" s="64">
        <v>0</v>
      </c>
      <c r="F11" s="64">
        <v>0</v>
      </c>
    </row>
    <row r="12" spans="1:6" ht="24.75" thickBot="1" x14ac:dyDescent="0.3">
      <c r="A12" s="69" t="s">
        <v>271</v>
      </c>
      <c r="B12" s="63" t="s">
        <v>256</v>
      </c>
      <c r="C12" s="64">
        <v>0</v>
      </c>
      <c r="D12" s="64">
        <v>0</v>
      </c>
      <c r="E12" s="64">
        <v>0</v>
      </c>
      <c r="F12" s="64">
        <v>0</v>
      </c>
    </row>
    <row r="13" spans="1:6" ht="24.75" thickBot="1" x14ac:dyDescent="0.3">
      <c r="A13" s="69" t="s">
        <v>272</v>
      </c>
      <c r="B13" s="63" t="s">
        <v>256</v>
      </c>
      <c r="C13" s="64">
        <v>0</v>
      </c>
      <c r="D13" s="64">
        <v>0</v>
      </c>
      <c r="E13" s="64">
        <v>0</v>
      </c>
      <c r="F13" s="64">
        <v>0</v>
      </c>
    </row>
    <row r="14" spans="1:6" ht="24.75" thickBot="1" x14ac:dyDescent="0.3">
      <c r="A14" s="69" t="s">
        <v>208</v>
      </c>
      <c r="B14" s="63" t="s">
        <v>256</v>
      </c>
      <c r="C14" s="64">
        <v>0</v>
      </c>
      <c r="D14" s="64">
        <v>0</v>
      </c>
      <c r="E14" s="64">
        <v>0</v>
      </c>
      <c r="F14" s="64">
        <v>0</v>
      </c>
    </row>
    <row r="15" spans="1:6" ht="15.75" thickBot="1" x14ac:dyDescent="0.3">
      <c r="A15" s="67" t="s">
        <v>273</v>
      </c>
      <c r="B15" s="65" t="s">
        <v>257</v>
      </c>
      <c r="C15" s="66">
        <f>SUM(C4:C14)</f>
        <v>0</v>
      </c>
      <c r="D15" s="66">
        <f>SUM(D4:D14)</f>
        <v>0</v>
      </c>
      <c r="E15" s="66">
        <f t="shared" ref="E15:F15" si="0">SUM(E4:E14)</f>
        <v>0</v>
      </c>
      <c r="F15" s="66">
        <f t="shared" si="0"/>
        <v>0</v>
      </c>
    </row>
    <row r="16" spans="1:6" ht="24.75" thickBot="1" x14ac:dyDescent="0.3">
      <c r="A16" s="69" t="s">
        <v>274</v>
      </c>
      <c r="B16" s="63" t="s">
        <v>258</v>
      </c>
      <c r="C16" s="66">
        <f>(ROUNDUP(C15*5%,2))</f>
        <v>0</v>
      </c>
      <c r="D16" s="66">
        <f>(ROUNDUP(D15*5%,2))</f>
        <v>0</v>
      </c>
      <c r="E16" s="66">
        <f>(ROUNDUP(E15*5%,2))</f>
        <v>0</v>
      </c>
      <c r="F16" s="66">
        <f>(ROUNDUP(F15*5%,2))</f>
        <v>0</v>
      </c>
    </row>
    <row r="17" spans="1:6" ht="24.75" thickBot="1" x14ac:dyDescent="0.3">
      <c r="A17" s="69" t="s">
        <v>275</v>
      </c>
      <c r="B17" s="63" t="s">
        <v>259</v>
      </c>
      <c r="C17" s="66">
        <f>ROUNDUP(C15*2%,2)</f>
        <v>0</v>
      </c>
      <c r="D17" s="66" t="s">
        <v>260</v>
      </c>
      <c r="E17" s="66" t="s">
        <v>260</v>
      </c>
      <c r="F17" s="66">
        <f>ROUNDUP(F15*2%,2)</f>
        <v>0</v>
      </c>
    </row>
    <row r="18" spans="1:6" ht="36.75" thickBot="1" x14ac:dyDescent="0.3">
      <c r="A18" s="69" t="s">
        <v>276</v>
      </c>
      <c r="B18" s="67" t="s">
        <v>261</v>
      </c>
      <c r="C18" s="66">
        <f>C15+C16+C17</f>
        <v>0</v>
      </c>
      <c r="D18" s="66">
        <f>D15+D16</f>
        <v>0</v>
      </c>
      <c r="E18" s="66">
        <f>E15+E16</f>
        <v>0</v>
      </c>
      <c r="F18" s="66">
        <f>F15+F16+F17</f>
        <v>0</v>
      </c>
    </row>
    <row r="19" spans="1:6" ht="24.75" thickBot="1" x14ac:dyDescent="0.3">
      <c r="A19" s="67" t="s">
        <v>277</v>
      </c>
      <c r="B19" s="67" t="s">
        <v>262</v>
      </c>
      <c r="C19" s="68">
        <f>'IV-D CUSTO PESS MIN HEMORIO'!D32</f>
        <v>0</v>
      </c>
      <c r="D19" s="66">
        <f>'IV-D CUSTO PESS MIN IEDE'!D23</f>
        <v>0</v>
      </c>
      <c r="E19" s="66">
        <f>'IV-D CUSTO PESS MIN IETAP'!D27</f>
        <v>0</v>
      </c>
      <c r="F19" s="66">
        <f>'IV-D CUSTO PESS MIN IECAC'!D30</f>
        <v>0</v>
      </c>
    </row>
    <row r="20" spans="1:6" ht="15.75" thickBot="1" x14ac:dyDescent="0.3">
      <c r="A20" s="233" t="s">
        <v>278</v>
      </c>
      <c r="B20" s="248"/>
      <c r="C20" s="70">
        <f>C18+C19</f>
        <v>0</v>
      </c>
      <c r="D20" s="70">
        <f>D18+D19</f>
        <v>0</v>
      </c>
      <c r="E20" s="70">
        <f t="shared" ref="E20:F20" si="1">E18+E19</f>
        <v>0</v>
      </c>
      <c r="F20" s="70">
        <f t="shared" si="1"/>
        <v>0</v>
      </c>
    </row>
    <row r="21" spans="1:6" ht="15.75" thickBot="1" x14ac:dyDescent="0.3">
      <c r="A21" s="233" t="s">
        <v>279</v>
      </c>
      <c r="B21" s="234"/>
      <c r="C21" s="235">
        <f>C20+D20+E20+F20</f>
        <v>0</v>
      </c>
      <c r="D21" s="236"/>
      <c r="E21" s="236"/>
      <c r="F21" s="237"/>
    </row>
    <row r="22" spans="1:6" ht="15.75" thickBot="1" x14ac:dyDescent="0.3">
      <c r="A22" s="233" t="s">
        <v>280</v>
      </c>
      <c r="B22" s="248"/>
      <c r="C22" s="70">
        <f>C20*12</f>
        <v>0</v>
      </c>
      <c r="D22" s="70">
        <f>D20*12</f>
        <v>0</v>
      </c>
      <c r="E22" s="70">
        <f>E20*12</f>
        <v>0</v>
      </c>
      <c r="F22" s="70">
        <f>F20*12</f>
        <v>0</v>
      </c>
    </row>
    <row r="23" spans="1:6" ht="15.75" thickBot="1" x14ac:dyDescent="0.3">
      <c r="A23" s="233" t="s">
        <v>281</v>
      </c>
      <c r="B23" s="234"/>
      <c r="C23" s="238">
        <f>C21*12</f>
        <v>0</v>
      </c>
      <c r="D23" s="239"/>
      <c r="E23" s="239"/>
      <c r="F23" s="240"/>
    </row>
  </sheetData>
  <mergeCells count="9">
    <mergeCell ref="A23:B23"/>
    <mergeCell ref="C21:F21"/>
    <mergeCell ref="C23:F23"/>
    <mergeCell ref="A1:F1"/>
    <mergeCell ref="A2:A3"/>
    <mergeCell ref="B2:B3"/>
    <mergeCell ref="A20:B20"/>
    <mergeCell ref="A21:B21"/>
    <mergeCell ref="A22:B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2" sqref="C2"/>
    </sheetView>
  </sheetViews>
  <sheetFormatPr defaultRowHeight="15" x14ac:dyDescent="0.25"/>
  <cols>
    <col min="1" max="1" width="52.28515625" customWidth="1"/>
    <col min="2" max="2" width="12.42578125" customWidth="1"/>
    <col min="3" max="3" width="37.140625" customWidth="1"/>
  </cols>
  <sheetData>
    <row r="1" spans="1:3" ht="15.75" thickBot="1" x14ac:dyDescent="0.3">
      <c r="A1" s="16" t="s">
        <v>40</v>
      </c>
      <c r="B1" s="17" t="s">
        <v>41</v>
      </c>
      <c r="C1" s="18" t="s">
        <v>42</v>
      </c>
    </row>
    <row r="2" spans="1:3" ht="15.75" thickBot="1" x14ac:dyDescent="0.3">
      <c r="A2" s="19" t="s">
        <v>43</v>
      </c>
      <c r="B2" s="20" t="s">
        <v>44</v>
      </c>
      <c r="C2" s="21"/>
    </row>
    <row r="3" spans="1:3" ht="15.75" thickBot="1" x14ac:dyDescent="0.3">
      <c r="A3" s="19" t="s">
        <v>45</v>
      </c>
      <c r="B3" s="20" t="s">
        <v>46</v>
      </c>
      <c r="C3" s="21"/>
    </row>
    <row r="4" spans="1:3" ht="15.75" thickBot="1" x14ac:dyDescent="0.3">
      <c r="A4" s="19" t="s">
        <v>47</v>
      </c>
      <c r="B4" s="20" t="s">
        <v>48</v>
      </c>
      <c r="C4" s="21"/>
    </row>
    <row r="5" spans="1:3" ht="15.75" thickBot="1" x14ac:dyDescent="0.3">
      <c r="A5" s="19" t="s">
        <v>49</v>
      </c>
      <c r="B5" s="20" t="s">
        <v>50</v>
      </c>
      <c r="C5" s="21"/>
    </row>
    <row r="6" spans="1:3" ht="15.75" thickBot="1" x14ac:dyDescent="0.3">
      <c r="A6" s="19" t="s">
        <v>51</v>
      </c>
      <c r="B6" s="20" t="s">
        <v>52</v>
      </c>
      <c r="C6" s="21"/>
    </row>
    <row r="7" spans="1:3" ht="15.75" thickBot="1" x14ac:dyDescent="0.3">
      <c r="A7" s="19" t="s">
        <v>53</v>
      </c>
      <c r="B7" s="20" t="s">
        <v>54</v>
      </c>
      <c r="C7" s="21"/>
    </row>
    <row r="8" spans="1:3" ht="26.25" thickBot="1" x14ac:dyDescent="0.3">
      <c r="A8" s="19" t="s">
        <v>55</v>
      </c>
      <c r="B8" s="20" t="s">
        <v>56</v>
      </c>
      <c r="C8" s="21"/>
    </row>
    <row r="9" spans="1:3" ht="15.75" thickBot="1" x14ac:dyDescent="0.3">
      <c r="A9" s="19" t="s">
        <v>57</v>
      </c>
      <c r="B9" s="20" t="s">
        <v>58</v>
      </c>
      <c r="C9" s="21"/>
    </row>
    <row r="10" spans="1:3" ht="15.75" thickBot="1" x14ac:dyDescent="0.3">
      <c r="A10" s="19" t="s">
        <v>59</v>
      </c>
      <c r="B10" s="20" t="s">
        <v>44</v>
      </c>
      <c r="C10" s="21"/>
    </row>
    <row r="11" spans="1:3" ht="15.75" thickBot="1" x14ac:dyDescent="0.3">
      <c r="A11" s="19" t="s">
        <v>60</v>
      </c>
      <c r="B11" s="20" t="s">
        <v>50</v>
      </c>
      <c r="C11" s="21"/>
    </row>
    <row r="12" spans="1:3" ht="15.75" thickBot="1" x14ac:dyDescent="0.3">
      <c r="A12" s="19" t="s">
        <v>61</v>
      </c>
      <c r="B12" s="20" t="s">
        <v>50</v>
      </c>
      <c r="C12" s="21"/>
    </row>
    <row r="13" spans="1:3" ht="15.75" thickBot="1" x14ac:dyDescent="0.3">
      <c r="A13" s="19" t="s">
        <v>62</v>
      </c>
      <c r="B13" s="20" t="s">
        <v>63</v>
      </c>
      <c r="C13" s="21"/>
    </row>
    <row r="14" spans="1:3" ht="15.75" thickBot="1" x14ac:dyDescent="0.3">
      <c r="A14" s="19" t="s">
        <v>64</v>
      </c>
      <c r="B14" s="20" t="s">
        <v>63</v>
      </c>
      <c r="C14" s="21"/>
    </row>
    <row r="15" spans="1:3" ht="15.75" thickBot="1" x14ac:dyDescent="0.3">
      <c r="A15" s="19" t="s">
        <v>65</v>
      </c>
      <c r="B15" s="20" t="s">
        <v>63</v>
      </c>
      <c r="C15" s="21"/>
    </row>
    <row r="16" spans="1:3" ht="15.75" thickBot="1" x14ac:dyDescent="0.3">
      <c r="A16" s="19" t="s">
        <v>66</v>
      </c>
      <c r="B16" s="20" t="s">
        <v>67</v>
      </c>
      <c r="C16" s="21"/>
    </row>
    <row r="17" spans="1:3" ht="15.75" thickBot="1" x14ac:dyDescent="0.3">
      <c r="A17" s="19" t="s">
        <v>68</v>
      </c>
      <c r="B17" s="20" t="s">
        <v>69</v>
      </c>
      <c r="C17" s="21"/>
    </row>
    <row r="18" spans="1:3" ht="15.75" thickBot="1" x14ac:dyDescent="0.3">
      <c r="A18" s="19" t="s">
        <v>70</v>
      </c>
      <c r="B18" s="20" t="s">
        <v>69</v>
      </c>
      <c r="C18" s="21"/>
    </row>
    <row r="19" spans="1:3" ht="15.75" thickBot="1" x14ac:dyDescent="0.3">
      <c r="A19" s="19" t="s">
        <v>71</v>
      </c>
      <c r="B19" s="20" t="s">
        <v>72</v>
      </c>
      <c r="C19" s="21"/>
    </row>
    <row r="20" spans="1:3" ht="15.75" thickBot="1" x14ac:dyDescent="0.3">
      <c r="A20" s="19" t="s">
        <v>73</v>
      </c>
      <c r="B20" s="20" t="s">
        <v>72</v>
      </c>
      <c r="C20" s="21"/>
    </row>
    <row r="21" spans="1:3" ht="15.75" thickBot="1" x14ac:dyDescent="0.3">
      <c r="A21" s="19" t="s">
        <v>74</v>
      </c>
      <c r="B21" s="20" t="s">
        <v>69</v>
      </c>
      <c r="C21" s="21"/>
    </row>
    <row r="22" spans="1:3" ht="15.75" thickBot="1" x14ac:dyDescent="0.3">
      <c r="A22" s="19" t="s">
        <v>75</v>
      </c>
      <c r="B22" s="20" t="s">
        <v>76</v>
      </c>
      <c r="C22" s="21"/>
    </row>
    <row r="23" spans="1:3" ht="15.75" thickBot="1" x14ac:dyDescent="0.3">
      <c r="A23" s="19" t="s">
        <v>77</v>
      </c>
      <c r="B23" s="20" t="s">
        <v>76</v>
      </c>
      <c r="C23" s="21"/>
    </row>
    <row r="24" spans="1:3" ht="15.75" thickBot="1" x14ac:dyDescent="0.3">
      <c r="A24" s="19" t="s">
        <v>78</v>
      </c>
      <c r="B24" s="20" t="s">
        <v>76</v>
      </c>
      <c r="C24" s="21"/>
    </row>
    <row r="25" spans="1:3" ht="15.75" thickBot="1" x14ac:dyDescent="0.3">
      <c r="A25" s="19" t="s">
        <v>79</v>
      </c>
      <c r="B25" s="20" t="s">
        <v>50</v>
      </c>
      <c r="C25" s="21"/>
    </row>
    <row r="26" spans="1:3" ht="15.75" thickBot="1" x14ac:dyDescent="0.3">
      <c r="A26" s="19" t="s">
        <v>80</v>
      </c>
      <c r="B26" s="20" t="s">
        <v>81</v>
      </c>
      <c r="C26" s="21"/>
    </row>
    <row r="27" spans="1:3" ht="15.75" thickBot="1" x14ac:dyDescent="0.3">
      <c r="A27" s="19" t="s">
        <v>82</v>
      </c>
      <c r="B27" s="20" t="s">
        <v>83</v>
      </c>
      <c r="C27" s="21"/>
    </row>
    <row r="28" spans="1:3" ht="26.25" thickBot="1" x14ac:dyDescent="0.3">
      <c r="A28" s="19" t="s">
        <v>84</v>
      </c>
      <c r="B28" s="20" t="s">
        <v>83</v>
      </c>
      <c r="C28" s="21"/>
    </row>
    <row r="29" spans="1:3" ht="15.75" thickBot="1" x14ac:dyDescent="0.3">
      <c r="A29" s="19" t="s">
        <v>85</v>
      </c>
      <c r="B29" s="20" t="s">
        <v>83</v>
      </c>
      <c r="C29" s="21"/>
    </row>
    <row r="30" spans="1:3" ht="15.75" thickBot="1" x14ac:dyDescent="0.3">
      <c r="A30" s="19" t="s">
        <v>86</v>
      </c>
      <c r="B30" s="20" t="s">
        <v>44</v>
      </c>
      <c r="C30" s="21"/>
    </row>
    <row r="31" spans="1:3" ht="15.75" thickBot="1" x14ac:dyDescent="0.3">
      <c r="A31" s="19" t="s">
        <v>87</v>
      </c>
      <c r="B31" s="20" t="s">
        <v>83</v>
      </c>
      <c r="C31" s="21"/>
    </row>
    <row r="32" spans="1:3" ht="26.25" thickBot="1" x14ac:dyDescent="0.3">
      <c r="A32" s="19" t="s">
        <v>88</v>
      </c>
      <c r="B32" s="20" t="s">
        <v>44</v>
      </c>
      <c r="C32" s="21"/>
    </row>
    <row r="33" spans="1:3" ht="26.25" thickBot="1" x14ac:dyDescent="0.3">
      <c r="A33" s="19" t="s">
        <v>89</v>
      </c>
      <c r="B33" s="20" t="s">
        <v>83</v>
      </c>
      <c r="C33" s="21"/>
    </row>
    <row r="34" spans="1:3" ht="15.75" thickBot="1" x14ac:dyDescent="0.3">
      <c r="A34" s="19" t="s">
        <v>90</v>
      </c>
      <c r="B34" s="20" t="s">
        <v>44</v>
      </c>
      <c r="C34" s="21"/>
    </row>
    <row r="35" spans="1:3" ht="26.25" thickBot="1" x14ac:dyDescent="0.3">
      <c r="A35" s="19" t="s">
        <v>91</v>
      </c>
      <c r="B35" s="20" t="s">
        <v>44</v>
      </c>
      <c r="C35" s="21"/>
    </row>
    <row r="36" spans="1:3" ht="26.25" thickBot="1" x14ac:dyDescent="0.3">
      <c r="A36" s="19" t="s">
        <v>92</v>
      </c>
      <c r="B36" s="20" t="s">
        <v>44</v>
      </c>
      <c r="C36" s="21"/>
    </row>
    <row r="37" spans="1:3" ht="39" thickBot="1" x14ac:dyDescent="0.3">
      <c r="A37" s="19" t="s">
        <v>93</v>
      </c>
      <c r="B37" s="20" t="s">
        <v>44</v>
      </c>
      <c r="C37" s="21"/>
    </row>
    <row r="38" spans="1:3" ht="26.25" thickBot="1" x14ac:dyDescent="0.3">
      <c r="A38" s="19" t="s">
        <v>94</v>
      </c>
      <c r="B38" s="20" t="s">
        <v>44</v>
      </c>
      <c r="C38" s="21"/>
    </row>
    <row r="39" spans="1:3" ht="51.75" thickBot="1" x14ac:dyDescent="0.3">
      <c r="A39" s="19" t="s">
        <v>95</v>
      </c>
      <c r="B39" s="20" t="s">
        <v>44</v>
      </c>
      <c r="C39" s="21"/>
    </row>
    <row r="40" spans="1:3" ht="51.75" thickBot="1" x14ac:dyDescent="0.3">
      <c r="A40" s="19" t="s">
        <v>96</v>
      </c>
      <c r="B40" s="20" t="s">
        <v>44</v>
      </c>
      <c r="C40" s="21"/>
    </row>
    <row r="41" spans="1:3" ht="26.25" thickBot="1" x14ac:dyDescent="0.3">
      <c r="A41" s="19" t="s">
        <v>97</v>
      </c>
      <c r="B41" s="20" t="s">
        <v>98</v>
      </c>
      <c r="C41" s="21"/>
    </row>
    <row r="42" spans="1:3" ht="15.75" thickBot="1" x14ac:dyDescent="0.3">
      <c r="A42" s="19" t="s">
        <v>99</v>
      </c>
      <c r="B42" s="20" t="s">
        <v>100</v>
      </c>
      <c r="C42" s="21"/>
    </row>
    <row r="43" spans="1:3" ht="15.75" thickBot="1" x14ac:dyDescent="0.3">
      <c r="A43" s="19" t="s">
        <v>101</v>
      </c>
      <c r="B43" s="20" t="s">
        <v>100</v>
      </c>
      <c r="C43" s="21"/>
    </row>
    <row r="44" spans="1:3" ht="15.75" thickBot="1" x14ac:dyDescent="0.3">
      <c r="A44" s="19" t="s">
        <v>102</v>
      </c>
      <c r="B44" s="20" t="s">
        <v>103</v>
      </c>
      <c r="C44" s="21"/>
    </row>
    <row r="45" spans="1:3" ht="15.75" thickBot="1" x14ac:dyDescent="0.3">
      <c r="A45" s="19" t="s">
        <v>104</v>
      </c>
      <c r="B45" s="20" t="s">
        <v>100</v>
      </c>
      <c r="C45" s="21"/>
    </row>
    <row r="46" spans="1:3" ht="15.75" thickBot="1" x14ac:dyDescent="0.3">
      <c r="A46" s="19" t="s">
        <v>105</v>
      </c>
      <c r="B46" s="20" t="s">
        <v>103</v>
      </c>
      <c r="C46" s="21"/>
    </row>
    <row r="47" spans="1:3" ht="15.75" thickBot="1" x14ac:dyDescent="0.3">
      <c r="A47" s="19" t="s">
        <v>106</v>
      </c>
      <c r="B47" s="20" t="s">
        <v>107</v>
      </c>
      <c r="C47" s="21"/>
    </row>
    <row r="48" spans="1:3" ht="15.75" thickBot="1" x14ac:dyDescent="0.3">
      <c r="A48" s="19" t="s">
        <v>108</v>
      </c>
      <c r="B48" s="20" t="s">
        <v>100</v>
      </c>
      <c r="C48" s="21"/>
    </row>
    <row r="49" spans="1:3" ht="26.25" thickBot="1" x14ac:dyDescent="0.3">
      <c r="A49" s="19" t="s">
        <v>109</v>
      </c>
      <c r="B49" s="20" t="s">
        <v>100</v>
      </c>
      <c r="C49" s="21"/>
    </row>
    <row r="50" spans="1:3" ht="15.75" thickBot="1" x14ac:dyDescent="0.3">
      <c r="A50" s="19" t="s">
        <v>110</v>
      </c>
      <c r="B50" s="20" t="s">
        <v>83</v>
      </c>
      <c r="C50" s="21"/>
    </row>
    <row r="51" spans="1:3" ht="15.75" thickBot="1" x14ac:dyDescent="0.3">
      <c r="A51" s="19" t="s">
        <v>111</v>
      </c>
      <c r="B51" s="20" t="s">
        <v>83</v>
      </c>
      <c r="C51" s="21"/>
    </row>
    <row r="52" spans="1:3" ht="39" thickBot="1" x14ac:dyDescent="0.3">
      <c r="A52" s="19" t="s">
        <v>112</v>
      </c>
      <c r="B52" s="20" t="s">
        <v>44</v>
      </c>
      <c r="C52" s="21"/>
    </row>
    <row r="53" spans="1:3" ht="39" thickBot="1" x14ac:dyDescent="0.3">
      <c r="A53" s="19" t="s">
        <v>113</v>
      </c>
      <c r="B53" s="20" t="s">
        <v>44</v>
      </c>
      <c r="C53" s="21"/>
    </row>
    <row r="54" spans="1:3" ht="26.25" thickBot="1" x14ac:dyDescent="0.3">
      <c r="A54" s="19" t="s">
        <v>114</v>
      </c>
      <c r="B54" s="20" t="s">
        <v>83</v>
      </c>
      <c r="C54" s="21"/>
    </row>
    <row r="55" spans="1:3" ht="15.75" thickBot="1" x14ac:dyDescent="0.3">
      <c r="A55" s="19" t="s">
        <v>115</v>
      </c>
      <c r="B55" s="20" t="s">
        <v>83</v>
      </c>
      <c r="C55" s="21"/>
    </row>
    <row r="56" spans="1:3" ht="15.75" thickBot="1" x14ac:dyDescent="0.3">
      <c r="A56" s="19" t="s">
        <v>116</v>
      </c>
      <c r="B56" s="20" t="s">
        <v>117</v>
      </c>
      <c r="C56" s="21"/>
    </row>
    <row r="57" spans="1:3" ht="15.75" thickBot="1" x14ac:dyDescent="0.3">
      <c r="A57" s="19" t="s">
        <v>118</v>
      </c>
      <c r="B57" s="20" t="s">
        <v>44</v>
      </c>
      <c r="C57" s="21"/>
    </row>
    <row r="58" spans="1:3" ht="15.75" thickBot="1" x14ac:dyDescent="0.3">
      <c r="A58" s="19" t="s">
        <v>119</v>
      </c>
      <c r="B58" s="20" t="s">
        <v>120</v>
      </c>
      <c r="C58" s="21"/>
    </row>
    <row r="59" spans="1:3" ht="26.25" thickBot="1" x14ac:dyDescent="0.3">
      <c r="A59" s="19" t="s">
        <v>121</v>
      </c>
      <c r="B59" s="20" t="s">
        <v>44</v>
      </c>
      <c r="C59" s="21"/>
    </row>
    <row r="60" spans="1:3" ht="15.75" thickBot="1" x14ac:dyDescent="0.3">
      <c r="A60" s="19" t="s">
        <v>122</v>
      </c>
      <c r="B60" s="20" t="s">
        <v>123</v>
      </c>
      <c r="C60" s="21"/>
    </row>
    <row r="61" spans="1:3" ht="26.25" thickBot="1" x14ac:dyDescent="0.3">
      <c r="A61" s="19" t="s">
        <v>124</v>
      </c>
      <c r="B61" s="20" t="s">
        <v>83</v>
      </c>
      <c r="C61" s="21"/>
    </row>
    <row r="62" spans="1:3" ht="26.25" thickBot="1" x14ac:dyDescent="0.3">
      <c r="A62" s="19" t="s">
        <v>125</v>
      </c>
      <c r="B62" s="20" t="s">
        <v>44</v>
      </c>
      <c r="C62" s="21"/>
    </row>
    <row r="63" spans="1:3" ht="39" thickBot="1" x14ac:dyDescent="0.3">
      <c r="A63" s="19" t="s">
        <v>126</v>
      </c>
      <c r="B63" s="20" t="s">
        <v>44</v>
      </c>
      <c r="C63" s="2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" sqref="C2"/>
    </sheetView>
  </sheetViews>
  <sheetFormatPr defaultRowHeight="15" x14ac:dyDescent="0.25"/>
  <cols>
    <col min="1" max="1" width="73" style="7" customWidth="1"/>
    <col min="2" max="2" width="27.5703125" style="7" customWidth="1"/>
    <col min="3" max="3" width="36.42578125" style="7" customWidth="1"/>
  </cols>
  <sheetData>
    <row r="1" spans="1:3" ht="15.75" thickBot="1" x14ac:dyDescent="0.3">
      <c r="A1" s="22" t="s">
        <v>40</v>
      </c>
      <c r="B1" s="23" t="s">
        <v>127</v>
      </c>
      <c r="C1" s="24" t="s">
        <v>128</v>
      </c>
    </row>
    <row r="2" spans="1:3" ht="39" thickBot="1" x14ac:dyDescent="0.3">
      <c r="A2" s="25" t="s">
        <v>129</v>
      </c>
      <c r="B2" s="26" t="s">
        <v>44</v>
      </c>
      <c r="C2" s="27"/>
    </row>
    <row r="3" spans="1:3" ht="39" thickBot="1" x14ac:dyDescent="0.3">
      <c r="A3" s="19" t="s">
        <v>130</v>
      </c>
      <c r="B3" s="20" t="s">
        <v>44</v>
      </c>
      <c r="C3" s="27"/>
    </row>
    <row r="4" spans="1:3" ht="26.25" thickBot="1" x14ac:dyDescent="0.3">
      <c r="A4" s="19" t="s">
        <v>131</v>
      </c>
      <c r="B4" s="20" t="s">
        <v>44</v>
      </c>
      <c r="C4" s="27"/>
    </row>
    <row r="5" spans="1:3" ht="39" thickBot="1" x14ac:dyDescent="0.3">
      <c r="A5" s="19" t="s">
        <v>132</v>
      </c>
      <c r="B5" s="20" t="s">
        <v>44</v>
      </c>
      <c r="C5" s="27"/>
    </row>
    <row r="6" spans="1:3" ht="39" thickBot="1" x14ac:dyDescent="0.3">
      <c r="A6" s="19" t="s">
        <v>133</v>
      </c>
      <c r="B6" s="20" t="s">
        <v>44</v>
      </c>
      <c r="C6" s="27"/>
    </row>
    <row r="7" spans="1:3" ht="26.25" thickBot="1" x14ac:dyDescent="0.3">
      <c r="A7" s="19" t="s">
        <v>134</v>
      </c>
      <c r="B7" s="20" t="s">
        <v>44</v>
      </c>
      <c r="C7" s="27"/>
    </row>
    <row r="8" spans="1:3" ht="39" thickBot="1" x14ac:dyDescent="0.3">
      <c r="A8" s="19" t="s">
        <v>135</v>
      </c>
      <c r="B8" s="20" t="s">
        <v>44</v>
      </c>
      <c r="C8" s="27"/>
    </row>
    <row r="9" spans="1:3" ht="26.25" thickBot="1" x14ac:dyDescent="0.3">
      <c r="A9" s="19" t="s">
        <v>136</v>
      </c>
      <c r="B9" s="20" t="s">
        <v>137</v>
      </c>
      <c r="C9" s="27"/>
    </row>
    <row r="10" spans="1:3" ht="26.25" thickBot="1" x14ac:dyDescent="0.3">
      <c r="A10" s="19" t="s">
        <v>138</v>
      </c>
      <c r="B10" s="20" t="s">
        <v>44</v>
      </c>
      <c r="C10" s="27"/>
    </row>
    <row r="11" spans="1:3" ht="39" thickBot="1" x14ac:dyDescent="0.3">
      <c r="A11" s="19" t="s">
        <v>139</v>
      </c>
      <c r="B11" s="20" t="s">
        <v>44</v>
      </c>
      <c r="C11" s="27"/>
    </row>
    <row r="12" spans="1:3" ht="39" thickBot="1" x14ac:dyDescent="0.3">
      <c r="A12" s="19" t="s">
        <v>140</v>
      </c>
      <c r="B12" s="20" t="s">
        <v>44</v>
      </c>
      <c r="C12" s="27"/>
    </row>
    <row r="13" spans="1:3" ht="26.25" thickBot="1" x14ac:dyDescent="0.3">
      <c r="A13" s="19" t="s">
        <v>141</v>
      </c>
      <c r="B13" s="20" t="s">
        <v>44</v>
      </c>
      <c r="C13" s="2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94" zoomScaleNormal="100" workbookViewId="0">
      <selection activeCell="B97" sqref="B97 D97"/>
    </sheetView>
  </sheetViews>
  <sheetFormatPr defaultRowHeight="15" x14ac:dyDescent="0.25"/>
  <cols>
    <col min="1" max="1" width="21.140625" style="73" customWidth="1"/>
    <col min="2" max="2" width="11" style="73" customWidth="1"/>
    <col min="3" max="3" width="13.42578125" style="73" customWidth="1"/>
    <col min="4" max="4" width="16" style="73" customWidth="1"/>
    <col min="5" max="5" width="16.42578125" style="73" customWidth="1"/>
    <col min="6" max="6" width="18.28515625" style="73" customWidth="1"/>
    <col min="7" max="7" width="18.140625" style="73" customWidth="1"/>
    <col min="8" max="16384" width="9.140625" style="73"/>
  </cols>
  <sheetData>
    <row r="1" spans="1:7" x14ac:dyDescent="0.25">
      <c r="A1" s="160" t="s">
        <v>289</v>
      </c>
      <c r="B1" s="160"/>
      <c r="C1" s="160"/>
      <c r="D1" s="160"/>
      <c r="E1" s="160"/>
      <c r="F1" s="160"/>
      <c r="G1" s="160"/>
    </row>
    <row r="2" spans="1:7" ht="31.5" customHeight="1" x14ac:dyDescent="0.25">
      <c r="A2" s="77" t="s">
        <v>0</v>
      </c>
      <c r="B2" s="150" t="s">
        <v>290</v>
      </c>
      <c r="C2" s="151"/>
      <c r="D2" s="161" t="s">
        <v>28</v>
      </c>
      <c r="E2" s="162"/>
      <c r="F2" s="162"/>
      <c r="G2" s="163"/>
    </row>
    <row r="3" spans="1:7" x14ac:dyDescent="0.25">
      <c r="A3" s="4" t="s">
        <v>2</v>
      </c>
      <c r="B3" s="152" t="s">
        <v>1</v>
      </c>
      <c r="C3" s="153"/>
      <c r="D3" s="164" t="s">
        <v>291</v>
      </c>
      <c r="E3" s="164"/>
      <c r="F3" s="164" t="s">
        <v>30</v>
      </c>
      <c r="G3" s="164"/>
    </row>
    <row r="4" spans="1:7" x14ac:dyDescent="0.25">
      <c r="A4" s="8" t="s">
        <v>3</v>
      </c>
      <c r="B4" s="144">
        <v>3180</v>
      </c>
      <c r="C4" s="145"/>
      <c r="D4" s="146">
        <v>0</v>
      </c>
      <c r="E4" s="147"/>
      <c r="F4" s="148">
        <f>B4*D4</f>
        <v>0</v>
      </c>
      <c r="G4" s="149"/>
    </row>
    <row r="5" spans="1:7" x14ac:dyDescent="0.25">
      <c r="A5" s="8" t="s">
        <v>5</v>
      </c>
      <c r="B5" s="144">
        <v>7770</v>
      </c>
      <c r="C5" s="145"/>
      <c r="D5" s="146">
        <v>0</v>
      </c>
      <c r="E5" s="147"/>
      <c r="F5" s="148">
        <f t="shared" ref="F5:F7" si="0">B5*D5</f>
        <v>0</v>
      </c>
      <c r="G5" s="149"/>
    </row>
    <row r="6" spans="1:7" x14ac:dyDescent="0.25">
      <c r="A6" s="8" t="s">
        <v>6</v>
      </c>
      <c r="B6" s="144">
        <v>4008</v>
      </c>
      <c r="C6" s="145"/>
      <c r="D6" s="146">
        <v>0</v>
      </c>
      <c r="E6" s="147"/>
      <c r="F6" s="148">
        <f t="shared" si="0"/>
        <v>0</v>
      </c>
      <c r="G6" s="149"/>
    </row>
    <row r="7" spans="1:7" x14ac:dyDescent="0.25">
      <c r="A7" s="8" t="s">
        <v>27</v>
      </c>
      <c r="B7" s="144">
        <v>2398</v>
      </c>
      <c r="C7" s="145"/>
      <c r="D7" s="146">
        <v>0</v>
      </c>
      <c r="E7" s="147"/>
      <c r="F7" s="148">
        <f t="shared" si="0"/>
        <v>0</v>
      </c>
      <c r="G7" s="149"/>
    </row>
    <row r="8" spans="1:7" x14ac:dyDescent="0.25">
      <c r="A8" s="2" t="s">
        <v>8</v>
      </c>
      <c r="B8" s="154">
        <f>SUM(B4:C7)</f>
        <v>17356</v>
      </c>
      <c r="C8" s="155"/>
      <c r="D8" s="158" t="s">
        <v>31</v>
      </c>
      <c r="E8" s="159"/>
      <c r="F8" s="140">
        <f>SUM(F4:G7)</f>
        <v>0</v>
      </c>
      <c r="G8" s="141"/>
    </row>
    <row r="9" spans="1:7" x14ac:dyDescent="0.25">
      <c r="A9" s="4" t="s">
        <v>2</v>
      </c>
      <c r="B9" s="156" t="s">
        <v>9</v>
      </c>
      <c r="C9" s="157"/>
      <c r="D9" s="142" t="s">
        <v>9</v>
      </c>
      <c r="E9" s="143"/>
      <c r="F9" s="142" t="s">
        <v>9</v>
      </c>
      <c r="G9" s="143"/>
    </row>
    <row r="10" spans="1:7" x14ac:dyDescent="0.25">
      <c r="A10" s="8" t="s">
        <v>3</v>
      </c>
      <c r="B10" s="144">
        <v>1721</v>
      </c>
      <c r="C10" s="145"/>
      <c r="D10" s="146">
        <v>0</v>
      </c>
      <c r="E10" s="147"/>
      <c r="F10" s="148">
        <f>B10*D10</f>
        <v>0</v>
      </c>
      <c r="G10" s="149"/>
    </row>
    <row r="11" spans="1:7" x14ac:dyDescent="0.25">
      <c r="A11" s="8" t="s">
        <v>5</v>
      </c>
      <c r="B11" s="144">
        <v>1571</v>
      </c>
      <c r="C11" s="145"/>
      <c r="D11" s="146">
        <v>0</v>
      </c>
      <c r="E11" s="147"/>
      <c r="F11" s="148">
        <f t="shared" ref="F11:F13" si="1">B11*D11</f>
        <v>0</v>
      </c>
      <c r="G11" s="149"/>
    </row>
    <row r="12" spans="1:7" x14ac:dyDescent="0.25">
      <c r="A12" s="8" t="s">
        <v>6</v>
      </c>
      <c r="B12" s="144">
        <v>954</v>
      </c>
      <c r="C12" s="145"/>
      <c r="D12" s="146">
        <v>0</v>
      </c>
      <c r="E12" s="147"/>
      <c r="F12" s="148">
        <f t="shared" si="1"/>
        <v>0</v>
      </c>
      <c r="G12" s="149"/>
    </row>
    <row r="13" spans="1:7" x14ac:dyDescent="0.25">
      <c r="A13" s="8" t="s">
        <v>27</v>
      </c>
      <c r="B13" s="144">
        <v>1638</v>
      </c>
      <c r="C13" s="145"/>
      <c r="D13" s="146">
        <v>0</v>
      </c>
      <c r="E13" s="147"/>
      <c r="F13" s="148">
        <f t="shared" si="1"/>
        <v>0</v>
      </c>
      <c r="G13" s="149"/>
    </row>
    <row r="14" spans="1:7" x14ac:dyDescent="0.25">
      <c r="A14" s="2" t="s">
        <v>8</v>
      </c>
      <c r="B14" s="165">
        <f>SUM(B10:C13)</f>
        <v>5884</v>
      </c>
      <c r="C14" s="166"/>
      <c r="D14" s="158" t="s">
        <v>31</v>
      </c>
      <c r="E14" s="159"/>
      <c r="F14" s="140">
        <f>SUM(F10:G13)</f>
        <v>0</v>
      </c>
      <c r="G14" s="141"/>
    </row>
    <row r="15" spans="1:7" x14ac:dyDescent="0.25">
      <c r="A15" s="167" t="s">
        <v>11</v>
      </c>
      <c r="B15" s="168"/>
      <c r="C15" s="168"/>
      <c r="D15" s="168"/>
      <c r="E15" s="168"/>
      <c r="F15" s="168"/>
      <c r="G15" s="168"/>
    </row>
    <row r="16" spans="1:7" x14ac:dyDescent="0.25">
      <c r="A16" s="4" t="s">
        <v>2</v>
      </c>
      <c r="B16" s="156" t="s">
        <v>10</v>
      </c>
      <c r="C16" s="157"/>
      <c r="D16" s="164" t="s">
        <v>291</v>
      </c>
      <c r="E16" s="164"/>
      <c r="F16" s="164" t="s">
        <v>30</v>
      </c>
      <c r="G16" s="164"/>
    </row>
    <row r="17" spans="1:7" ht="24" x14ac:dyDescent="0.25">
      <c r="A17" s="8" t="s">
        <v>14</v>
      </c>
      <c r="B17" s="144">
        <v>6682</v>
      </c>
      <c r="C17" s="145"/>
      <c r="D17" s="146">
        <v>0</v>
      </c>
      <c r="E17" s="147"/>
      <c r="F17" s="148">
        <f>B17*D17</f>
        <v>0</v>
      </c>
      <c r="G17" s="149"/>
    </row>
    <row r="18" spans="1:7" ht="24" x14ac:dyDescent="0.25">
      <c r="A18" s="8" t="s">
        <v>15</v>
      </c>
      <c r="B18" s="144">
        <v>6116</v>
      </c>
      <c r="C18" s="145"/>
      <c r="D18" s="146">
        <v>0</v>
      </c>
      <c r="E18" s="147"/>
      <c r="F18" s="148">
        <f t="shared" ref="F18:F20" si="2">B18*D18</f>
        <v>0</v>
      </c>
      <c r="G18" s="149"/>
    </row>
    <row r="19" spans="1:7" ht="24" x14ac:dyDescent="0.25">
      <c r="A19" s="8" t="s">
        <v>16</v>
      </c>
      <c r="B19" s="144">
        <v>4138</v>
      </c>
      <c r="C19" s="145"/>
      <c r="D19" s="146">
        <v>0</v>
      </c>
      <c r="E19" s="147"/>
      <c r="F19" s="148">
        <f t="shared" si="2"/>
        <v>0</v>
      </c>
      <c r="G19" s="149"/>
    </row>
    <row r="20" spans="1:7" ht="24" x14ac:dyDescent="0.25">
      <c r="A20" s="8" t="s">
        <v>17</v>
      </c>
      <c r="B20" s="144">
        <v>4366</v>
      </c>
      <c r="C20" s="145"/>
      <c r="D20" s="146">
        <v>0</v>
      </c>
      <c r="E20" s="147"/>
      <c r="F20" s="148">
        <f t="shared" si="2"/>
        <v>0</v>
      </c>
      <c r="G20" s="149"/>
    </row>
    <row r="21" spans="1:7" x14ac:dyDescent="0.25">
      <c r="A21" s="2" t="s">
        <v>8</v>
      </c>
      <c r="B21" s="154">
        <f>SUM(B17:C20)</f>
        <v>21302</v>
      </c>
      <c r="C21" s="155"/>
      <c r="D21" s="158" t="s">
        <v>31</v>
      </c>
      <c r="E21" s="159"/>
      <c r="F21" s="140">
        <f>SUM(F17:G20)</f>
        <v>0</v>
      </c>
      <c r="G21" s="141"/>
    </row>
    <row r="22" spans="1:7" x14ac:dyDescent="0.25">
      <c r="A22" s="97" t="s">
        <v>2</v>
      </c>
      <c r="B22" s="169" t="s">
        <v>292</v>
      </c>
      <c r="C22" s="170"/>
      <c r="D22" s="164" t="s">
        <v>291</v>
      </c>
      <c r="E22" s="164"/>
      <c r="F22" s="164" t="s">
        <v>30</v>
      </c>
      <c r="G22" s="164"/>
    </row>
    <row r="23" spans="1:7" ht="36" x14ac:dyDescent="0.25">
      <c r="A23" s="98" t="s">
        <v>293</v>
      </c>
      <c r="B23" s="171">
        <v>195</v>
      </c>
      <c r="C23" s="172"/>
      <c r="D23" s="146">
        <v>0</v>
      </c>
      <c r="E23" s="147"/>
      <c r="F23" s="140">
        <f>B23*D23</f>
        <v>0</v>
      </c>
      <c r="G23" s="141"/>
    </row>
    <row r="24" spans="1:7" x14ac:dyDescent="0.25">
      <c r="A24" s="97" t="s">
        <v>2</v>
      </c>
      <c r="B24" s="169" t="s">
        <v>294</v>
      </c>
      <c r="C24" s="170"/>
      <c r="D24" s="173" t="s">
        <v>291</v>
      </c>
      <c r="E24" s="173"/>
      <c r="F24" s="173" t="s">
        <v>30</v>
      </c>
      <c r="G24" s="173"/>
    </row>
    <row r="25" spans="1:7" ht="24" x14ac:dyDescent="0.25">
      <c r="A25" s="98" t="s">
        <v>295</v>
      </c>
      <c r="B25" s="171">
        <v>1339</v>
      </c>
      <c r="C25" s="172"/>
      <c r="D25" s="146">
        <v>0</v>
      </c>
      <c r="E25" s="147"/>
      <c r="F25" s="140">
        <f>B25*D25</f>
        <v>0</v>
      </c>
      <c r="G25" s="141"/>
    </row>
    <row r="26" spans="1:7" x14ac:dyDescent="0.25">
      <c r="A26" s="97" t="s">
        <v>2</v>
      </c>
      <c r="B26" s="169" t="s">
        <v>296</v>
      </c>
      <c r="C26" s="170"/>
      <c r="D26" s="173" t="s">
        <v>291</v>
      </c>
      <c r="E26" s="173"/>
      <c r="F26" s="173" t="s">
        <v>30</v>
      </c>
      <c r="G26" s="173"/>
    </row>
    <row r="27" spans="1:7" ht="24" x14ac:dyDescent="0.25">
      <c r="A27" s="98" t="s">
        <v>295</v>
      </c>
      <c r="B27" s="171">
        <v>384</v>
      </c>
      <c r="C27" s="172"/>
      <c r="D27" s="146">
        <v>0</v>
      </c>
      <c r="E27" s="147"/>
      <c r="F27" s="140">
        <f>B27*D27</f>
        <v>0</v>
      </c>
      <c r="G27" s="141"/>
    </row>
    <row r="28" spans="1:7" ht="36" x14ac:dyDescent="0.25">
      <c r="A28" s="4" t="s">
        <v>2</v>
      </c>
      <c r="B28" s="99" t="s">
        <v>12</v>
      </c>
      <c r="C28" s="99" t="s">
        <v>13</v>
      </c>
      <c r="D28" s="100" t="s">
        <v>297</v>
      </c>
      <c r="E28" s="101" t="s">
        <v>298</v>
      </c>
      <c r="F28" s="100" t="s">
        <v>299</v>
      </c>
      <c r="G28" s="101" t="s">
        <v>300</v>
      </c>
    </row>
    <row r="29" spans="1:7" x14ac:dyDescent="0.25">
      <c r="A29" s="8" t="s">
        <v>3</v>
      </c>
      <c r="B29" s="5">
        <v>0</v>
      </c>
      <c r="C29" s="5">
        <v>0</v>
      </c>
      <c r="D29" s="123">
        <v>0</v>
      </c>
      <c r="E29" s="103">
        <f>D29*80%</f>
        <v>0</v>
      </c>
      <c r="F29" s="102">
        <f>B29*D29</f>
        <v>0</v>
      </c>
      <c r="G29" s="103">
        <f>C29*E29</f>
        <v>0</v>
      </c>
    </row>
    <row r="30" spans="1:7" x14ac:dyDescent="0.25">
      <c r="A30" s="8" t="s">
        <v>4</v>
      </c>
      <c r="B30" s="5">
        <v>0</v>
      </c>
      <c r="C30" s="5">
        <v>0</v>
      </c>
      <c r="D30" s="123">
        <v>0</v>
      </c>
      <c r="E30" s="103">
        <f t="shared" ref="E30:E34" si="3">D30*80%</f>
        <v>0</v>
      </c>
      <c r="F30" s="102">
        <f t="shared" ref="F30:G34" si="4">B30*D30</f>
        <v>0</v>
      </c>
      <c r="G30" s="103">
        <f t="shared" si="4"/>
        <v>0</v>
      </c>
    </row>
    <row r="31" spans="1:7" x14ac:dyDescent="0.25">
      <c r="A31" s="8" t="s">
        <v>5</v>
      </c>
      <c r="B31" s="5">
        <v>0</v>
      </c>
      <c r="C31" s="5">
        <v>0</v>
      </c>
      <c r="D31" s="123">
        <v>0</v>
      </c>
      <c r="E31" s="103">
        <f t="shared" si="3"/>
        <v>0</v>
      </c>
      <c r="F31" s="102">
        <f t="shared" si="4"/>
        <v>0</v>
      </c>
      <c r="G31" s="103">
        <f t="shared" si="4"/>
        <v>0</v>
      </c>
    </row>
    <row r="32" spans="1:7" x14ac:dyDescent="0.25">
      <c r="A32" s="8" t="s">
        <v>6</v>
      </c>
      <c r="B32" s="5">
        <v>0</v>
      </c>
      <c r="C32" s="5">
        <v>0</v>
      </c>
      <c r="D32" s="123">
        <v>0</v>
      </c>
      <c r="E32" s="103">
        <f t="shared" si="3"/>
        <v>0</v>
      </c>
      <c r="F32" s="102">
        <f t="shared" si="4"/>
        <v>0</v>
      </c>
      <c r="G32" s="103">
        <f t="shared" si="4"/>
        <v>0</v>
      </c>
    </row>
    <row r="33" spans="1:7" x14ac:dyDescent="0.25">
      <c r="A33" s="8" t="s">
        <v>27</v>
      </c>
      <c r="B33" s="5">
        <v>0</v>
      </c>
      <c r="C33" s="5">
        <v>0</v>
      </c>
      <c r="D33" s="123">
        <v>0</v>
      </c>
      <c r="E33" s="103">
        <f t="shared" si="3"/>
        <v>0</v>
      </c>
      <c r="F33" s="102">
        <f t="shared" si="4"/>
        <v>0</v>
      </c>
      <c r="G33" s="103">
        <f t="shared" si="4"/>
        <v>0</v>
      </c>
    </row>
    <row r="34" spans="1:7" x14ac:dyDescent="0.25">
      <c r="A34" s="8" t="s">
        <v>7</v>
      </c>
      <c r="B34" s="5">
        <v>0</v>
      </c>
      <c r="C34" s="5">
        <v>0</v>
      </c>
      <c r="D34" s="123">
        <v>0</v>
      </c>
      <c r="E34" s="103">
        <f t="shared" si="3"/>
        <v>0</v>
      </c>
      <c r="F34" s="102">
        <f t="shared" si="4"/>
        <v>0</v>
      </c>
      <c r="G34" s="103">
        <f t="shared" si="4"/>
        <v>0</v>
      </c>
    </row>
    <row r="35" spans="1:7" x14ac:dyDescent="0.25">
      <c r="A35" s="6" t="s">
        <v>8</v>
      </c>
      <c r="B35" s="104">
        <v>0</v>
      </c>
      <c r="C35" s="104">
        <v>0</v>
      </c>
      <c r="D35" s="105" t="s">
        <v>31</v>
      </c>
      <c r="E35" s="106" t="s">
        <v>31</v>
      </c>
      <c r="F35" s="107">
        <f>SUM(F29:F34)</f>
        <v>0</v>
      </c>
      <c r="G35" s="107">
        <f>SUM(G29:G34)</f>
        <v>0</v>
      </c>
    </row>
    <row r="36" spans="1:7" ht="24" x14ac:dyDescent="0.25">
      <c r="A36" s="1" t="s">
        <v>18</v>
      </c>
      <c r="B36" s="99" t="s">
        <v>12</v>
      </c>
      <c r="C36" s="99" t="s">
        <v>13</v>
      </c>
      <c r="D36" s="100" t="s">
        <v>301</v>
      </c>
      <c r="E36" s="101" t="s">
        <v>302</v>
      </c>
      <c r="F36" s="100" t="s">
        <v>12</v>
      </c>
      <c r="G36" s="101" t="s">
        <v>13</v>
      </c>
    </row>
    <row r="37" spans="1:7" x14ac:dyDescent="0.25">
      <c r="A37" s="8" t="s">
        <v>3</v>
      </c>
      <c r="B37" s="5">
        <v>1302</v>
      </c>
      <c r="C37" s="5">
        <v>661</v>
      </c>
      <c r="D37" s="123">
        <v>0</v>
      </c>
      <c r="E37" s="103">
        <f>D37*80%</f>
        <v>0</v>
      </c>
      <c r="F37" s="102">
        <f>B37*D37</f>
        <v>0</v>
      </c>
      <c r="G37" s="103">
        <f>C37*E37</f>
        <v>0</v>
      </c>
    </row>
    <row r="38" spans="1:7" x14ac:dyDescent="0.25">
      <c r="A38" s="8" t="s">
        <v>4</v>
      </c>
      <c r="B38" s="5">
        <v>1810</v>
      </c>
      <c r="C38" s="5">
        <v>590</v>
      </c>
      <c r="D38" s="123">
        <v>0</v>
      </c>
      <c r="E38" s="103">
        <f t="shared" ref="E38:E42" si="5">D38*80%</f>
        <v>0</v>
      </c>
      <c r="F38" s="102">
        <f t="shared" ref="F38:G42" si="6">B38*D38</f>
        <v>0</v>
      </c>
      <c r="G38" s="103">
        <f t="shared" si="6"/>
        <v>0</v>
      </c>
    </row>
    <row r="39" spans="1:7" x14ac:dyDescent="0.25">
      <c r="A39" s="8" t="s">
        <v>5</v>
      </c>
      <c r="B39" s="5">
        <v>1262</v>
      </c>
      <c r="C39" s="5">
        <v>672</v>
      </c>
      <c r="D39" s="123">
        <v>0</v>
      </c>
      <c r="E39" s="103">
        <f t="shared" si="5"/>
        <v>0</v>
      </c>
      <c r="F39" s="102">
        <f t="shared" si="6"/>
        <v>0</v>
      </c>
      <c r="G39" s="103">
        <f t="shared" si="6"/>
        <v>0</v>
      </c>
    </row>
    <row r="40" spans="1:7" x14ac:dyDescent="0.25">
      <c r="A40" s="8" t="s">
        <v>6</v>
      </c>
      <c r="B40" s="5">
        <v>1364</v>
      </c>
      <c r="C40" s="5">
        <v>686</v>
      </c>
      <c r="D40" s="123">
        <v>0</v>
      </c>
      <c r="E40" s="103">
        <f t="shared" si="5"/>
        <v>0</v>
      </c>
      <c r="F40" s="102">
        <f t="shared" si="6"/>
        <v>0</v>
      </c>
      <c r="G40" s="103">
        <f t="shared" si="6"/>
        <v>0</v>
      </c>
    </row>
    <row r="41" spans="1:7" x14ac:dyDescent="0.25">
      <c r="A41" s="8" t="s">
        <v>27</v>
      </c>
      <c r="B41" s="5">
        <v>1260</v>
      </c>
      <c r="C41" s="5">
        <v>673</v>
      </c>
      <c r="D41" s="123">
        <v>0</v>
      </c>
      <c r="E41" s="103">
        <f t="shared" si="5"/>
        <v>0</v>
      </c>
      <c r="F41" s="102">
        <f t="shared" si="6"/>
        <v>0</v>
      </c>
      <c r="G41" s="103">
        <f t="shared" si="6"/>
        <v>0</v>
      </c>
    </row>
    <row r="42" spans="1:7" x14ac:dyDescent="0.25">
      <c r="A42" s="8" t="s">
        <v>7</v>
      </c>
      <c r="B42" s="5">
        <v>1334</v>
      </c>
      <c r="C42" s="5">
        <v>698</v>
      </c>
      <c r="D42" s="123">
        <v>0</v>
      </c>
      <c r="E42" s="103">
        <f t="shared" si="5"/>
        <v>0</v>
      </c>
      <c r="F42" s="102">
        <f t="shared" si="6"/>
        <v>0</v>
      </c>
      <c r="G42" s="103">
        <f t="shared" si="6"/>
        <v>0</v>
      </c>
    </row>
    <row r="43" spans="1:7" x14ac:dyDescent="0.25">
      <c r="A43" s="6" t="s">
        <v>8</v>
      </c>
      <c r="B43" s="104">
        <f>SUM(B37:B42)</f>
        <v>8332</v>
      </c>
      <c r="C43" s="104">
        <f>SUM(C37:C42)</f>
        <v>3980</v>
      </c>
      <c r="D43" s="105" t="s">
        <v>31</v>
      </c>
      <c r="E43" s="106" t="s">
        <v>31</v>
      </c>
      <c r="F43" s="107">
        <f>SUM(F37:F42)</f>
        <v>0</v>
      </c>
      <c r="G43" s="107">
        <f>SUM(G37:G42)</f>
        <v>0</v>
      </c>
    </row>
    <row r="44" spans="1:7" ht="24" x14ac:dyDescent="0.25">
      <c r="A44" s="1" t="s">
        <v>19</v>
      </c>
      <c r="B44" s="99" t="s">
        <v>12</v>
      </c>
      <c r="C44" s="99" t="s">
        <v>13</v>
      </c>
      <c r="D44" s="100" t="s">
        <v>301</v>
      </c>
      <c r="E44" s="101" t="s">
        <v>302</v>
      </c>
      <c r="F44" s="100" t="s">
        <v>12</v>
      </c>
      <c r="G44" s="101" t="s">
        <v>13</v>
      </c>
    </row>
    <row r="45" spans="1:7" x14ac:dyDescent="0.25">
      <c r="A45" s="8" t="s">
        <v>3</v>
      </c>
      <c r="B45" s="5">
        <v>40</v>
      </c>
      <c r="C45" s="5">
        <v>19</v>
      </c>
      <c r="D45" s="123">
        <v>0</v>
      </c>
      <c r="E45" s="103">
        <f>D45*80%</f>
        <v>0</v>
      </c>
      <c r="F45" s="102">
        <f>B45*D45</f>
        <v>0</v>
      </c>
      <c r="G45" s="103">
        <f>C45*E45</f>
        <v>0</v>
      </c>
    </row>
    <row r="46" spans="1:7" x14ac:dyDescent="0.25">
      <c r="A46" s="8" t="s">
        <v>4</v>
      </c>
      <c r="B46" s="5">
        <v>0</v>
      </c>
      <c r="C46" s="5">
        <v>0</v>
      </c>
      <c r="D46" s="123">
        <v>0</v>
      </c>
      <c r="E46" s="103">
        <f t="shared" ref="E46:E50" si="7">D46*80%</f>
        <v>0</v>
      </c>
      <c r="F46" s="102">
        <f t="shared" ref="F46:G50" si="8">B46*D46</f>
        <v>0</v>
      </c>
      <c r="G46" s="103">
        <f t="shared" si="8"/>
        <v>0</v>
      </c>
    </row>
    <row r="47" spans="1:7" x14ac:dyDescent="0.25">
      <c r="A47" s="8" t="s">
        <v>5</v>
      </c>
      <c r="B47" s="5">
        <v>42</v>
      </c>
      <c r="C47" s="5">
        <v>21</v>
      </c>
      <c r="D47" s="123">
        <v>0</v>
      </c>
      <c r="E47" s="103">
        <f t="shared" si="7"/>
        <v>0</v>
      </c>
      <c r="F47" s="102">
        <f t="shared" si="8"/>
        <v>0</v>
      </c>
      <c r="G47" s="103">
        <f t="shared" si="8"/>
        <v>0</v>
      </c>
    </row>
    <row r="48" spans="1:7" x14ac:dyDescent="0.25">
      <c r="A48" s="8" t="s">
        <v>6</v>
      </c>
      <c r="B48" s="5">
        <v>42</v>
      </c>
      <c r="C48" s="5">
        <v>21</v>
      </c>
      <c r="D48" s="123">
        <v>0</v>
      </c>
      <c r="E48" s="103">
        <f t="shared" si="7"/>
        <v>0</v>
      </c>
      <c r="F48" s="102">
        <f t="shared" si="8"/>
        <v>0</v>
      </c>
      <c r="G48" s="103">
        <f t="shared" si="8"/>
        <v>0</v>
      </c>
    </row>
    <row r="49" spans="1:7" x14ac:dyDescent="0.25">
      <c r="A49" s="8" t="s">
        <v>27</v>
      </c>
      <c r="B49" s="5">
        <v>42</v>
      </c>
      <c r="C49" s="5">
        <v>19</v>
      </c>
      <c r="D49" s="123">
        <v>0</v>
      </c>
      <c r="E49" s="103">
        <f t="shared" si="7"/>
        <v>0</v>
      </c>
      <c r="F49" s="102">
        <f t="shared" si="8"/>
        <v>0</v>
      </c>
      <c r="G49" s="103">
        <f t="shared" si="8"/>
        <v>0</v>
      </c>
    </row>
    <row r="50" spans="1:7" x14ac:dyDescent="0.25">
      <c r="A50" s="8" t="s">
        <v>7</v>
      </c>
      <c r="B50" s="5">
        <v>46</v>
      </c>
      <c r="C50" s="5">
        <v>20</v>
      </c>
      <c r="D50" s="123">
        <v>0</v>
      </c>
      <c r="E50" s="103">
        <f t="shared" si="7"/>
        <v>0</v>
      </c>
      <c r="F50" s="102">
        <f t="shared" si="8"/>
        <v>0</v>
      </c>
      <c r="G50" s="103">
        <f t="shared" si="8"/>
        <v>0</v>
      </c>
    </row>
    <row r="51" spans="1:7" x14ac:dyDescent="0.25">
      <c r="A51" s="2" t="s">
        <v>8</v>
      </c>
      <c r="B51" s="104">
        <f>SUM(B45:B50)</f>
        <v>212</v>
      </c>
      <c r="C51" s="104">
        <f>SUM(C45:C50)</f>
        <v>100</v>
      </c>
      <c r="D51" s="105" t="s">
        <v>31</v>
      </c>
      <c r="E51" s="106" t="s">
        <v>31</v>
      </c>
      <c r="F51" s="107">
        <f>SUM(F45:F50)</f>
        <v>0</v>
      </c>
      <c r="G51" s="107">
        <f>SUM(G45:G50)</f>
        <v>0</v>
      </c>
    </row>
    <row r="52" spans="1:7" ht="24" x14ac:dyDescent="0.25">
      <c r="A52" s="3" t="s">
        <v>20</v>
      </c>
      <c r="B52" s="108" t="s">
        <v>12</v>
      </c>
      <c r="C52" s="108" t="s">
        <v>13</v>
      </c>
      <c r="D52" s="100" t="s">
        <v>301</v>
      </c>
      <c r="E52" s="101" t="s">
        <v>302</v>
      </c>
      <c r="F52" s="100" t="s">
        <v>12</v>
      </c>
      <c r="G52" s="101" t="s">
        <v>13</v>
      </c>
    </row>
    <row r="53" spans="1:7" x14ac:dyDescent="0.25">
      <c r="A53" s="8" t="s">
        <v>3</v>
      </c>
      <c r="B53" s="5">
        <v>14</v>
      </c>
      <c r="C53" s="5">
        <v>0</v>
      </c>
      <c r="D53" s="123">
        <v>0</v>
      </c>
      <c r="E53" s="103">
        <f>D53*80%</f>
        <v>0</v>
      </c>
      <c r="F53" s="102">
        <f>B53*D53</f>
        <v>0</v>
      </c>
      <c r="G53" s="103">
        <f>C53*E53</f>
        <v>0</v>
      </c>
    </row>
    <row r="54" spans="1:7" x14ac:dyDescent="0.25">
      <c r="A54" s="8" t="s">
        <v>4</v>
      </c>
      <c r="B54" s="5">
        <v>0</v>
      </c>
      <c r="C54" s="5">
        <v>0</v>
      </c>
      <c r="D54" s="123">
        <v>0</v>
      </c>
      <c r="E54" s="103">
        <f t="shared" ref="E54:E58" si="9">D54*80%</f>
        <v>0</v>
      </c>
      <c r="F54" s="102">
        <f t="shared" ref="F54:G58" si="10">B54*D54</f>
        <v>0</v>
      </c>
      <c r="G54" s="103">
        <f t="shared" si="10"/>
        <v>0</v>
      </c>
    </row>
    <row r="55" spans="1:7" x14ac:dyDescent="0.25">
      <c r="A55" s="8" t="s">
        <v>5</v>
      </c>
      <c r="B55" s="5">
        <v>14</v>
      </c>
      <c r="C55" s="5">
        <v>0</v>
      </c>
      <c r="D55" s="123">
        <v>0</v>
      </c>
      <c r="E55" s="103">
        <f t="shared" si="9"/>
        <v>0</v>
      </c>
      <c r="F55" s="102">
        <f t="shared" si="10"/>
        <v>0</v>
      </c>
      <c r="G55" s="103">
        <f t="shared" si="10"/>
        <v>0</v>
      </c>
    </row>
    <row r="56" spans="1:7" x14ac:dyDescent="0.25">
      <c r="A56" s="8" t="s">
        <v>6</v>
      </c>
      <c r="B56" s="5">
        <v>30</v>
      </c>
      <c r="C56" s="5">
        <v>0</v>
      </c>
      <c r="D56" s="123">
        <v>0</v>
      </c>
      <c r="E56" s="103">
        <f t="shared" si="9"/>
        <v>0</v>
      </c>
      <c r="F56" s="102">
        <f t="shared" si="10"/>
        <v>0</v>
      </c>
      <c r="G56" s="103">
        <f t="shared" si="10"/>
        <v>0</v>
      </c>
    </row>
    <row r="57" spans="1:7" x14ac:dyDescent="0.25">
      <c r="A57" s="8" t="s">
        <v>27</v>
      </c>
      <c r="B57" s="5">
        <v>14</v>
      </c>
      <c r="C57" s="5">
        <v>0</v>
      </c>
      <c r="D57" s="123">
        <v>0</v>
      </c>
      <c r="E57" s="103">
        <f t="shared" si="9"/>
        <v>0</v>
      </c>
      <c r="F57" s="102">
        <f t="shared" si="10"/>
        <v>0</v>
      </c>
      <c r="G57" s="103">
        <f t="shared" si="10"/>
        <v>0</v>
      </c>
    </row>
    <row r="58" spans="1:7" x14ac:dyDescent="0.25">
      <c r="A58" s="8" t="s">
        <v>7</v>
      </c>
      <c r="B58" s="5">
        <v>15</v>
      </c>
      <c r="C58" s="5">
        <v>0</v>
      </c>
      <c r="D58" s="123">
        <v>0</v>
      </c>
      <c r="E58" s="103">
        <f t="shared" si="9"/>
        <v>0</v>
      </c>
      <c r="F58" s="102">
        <f t="shared" si="10"/>
        <v>0</v>
      </c>
      <c r="G58" s="103">
        <f t="shared" si="10"/>
        <v>0</v>
      </c>
    </row>
    <row r="59" spans="1:7" x14ac:dyDescent="0.25">
      <c r="A59" s="2" t="s">
        <v>8</v>
      </c>
      <c r="B59" s="104">
        <f>SUM(B53:B58)</f>
        <v>87</v>
      </c>
      <c r="C59" s="104">
        <f>SUM(C53:C58)</f>
        <v>0</v>
      </c>
      <c r="D59" s="105" t="s">
        <v>31</v>
      </c>
      <c r="E59" s="106" t="s">
        <v>31</v>
      </c>
      <c r="F59" s="107">
        <f>SUM(F53:F58)</f>
        <v>0</v>
      </c>
      <c r="G59" s="107">
        <f>SUM(G53:G58)</f>
        <v>0</v>
      </c>
    </row>
    <row r="60" spans="1:7" ht="24" x14ac:dyDescent="0.25">
      <c r="A60" s="1" t="s">
        <v>21</v>
      </c>
      <c r="B60" s="99" t="s">
        <v>12</v>
      </c>
      <c r="C60" s="99" t="s">
        <v>13</v>
      </c>
      <c r="D60" s="100" t="s">
        <v>301</v>
      </c>
      <c r="E60" s="101" t="s">
        <v>302</v>
      </c>
      <c r="F60" s="100" t="s">
        <v>12</v>
      </c>
      <c r="G60" s="101" t="s">
        <v>13</v>
      </c>
    </row>
    <row r="61" spans="1:7" x14ac:dyDescent="0.25">
      <c r="A61" s="8" t="s">
        <v>3</v>
      </c>
      <c r="B61" s="5">
        <v>34</v>
      </c>
      <c r="C61" s="5">
        <v>0</v>
      </c>
      <c r="D61" s="123">
        <v>0</v>
      </c>
      <c r="E61" s="103">
        <f>D61*80%</f>
        <v>0</v>
      </c>
      <c r="F61" s="102">
        <f>B61*D61</f>
        <v>0</v>
      </c>
      <c r="G61" s="103">
        <f>C61*E61</f>
        <v>0</v>
      </c>
    </row>
    <row r="62" spans="1:7" x14ac:dyDescent="0.25">
      <c r="A62" s="8" t="s">
        <v>4</v>
      </c>
      <c r="B62" s="5">
        <v>0</v>
      </c>
      <c r="C62" s="5">
        <v>0</v>
      </c>
      <c r="D62" s="123">
        <v>0</v>
      </c>
      <c r="E62" s="103">
        <f t="shared" ref="E62:E66" si="11">D62*80%</f>
        <v>0</v>
      </c>
      <c r="F62" s="102">
        <f t="shared" ref="F62:G66" si="12">B62*D62</f>
        <v>0</v>
      </c>
      <c r="G62" s="103">
        <f t="shared" si="12"/>
        <v>0</v>
      </c>
    </row>
    <row r="63" spans="1:7" x14ac:dyDescent="0.25">
      <c r="A63" s="8" t="s">
        <v>5</v>
      </c>
      <c r="B63" s="5">
        <v>37</v>
      </c>
      <c r="C63" s="5">
        <v>99</v>
      </c>
      <c r="D63" s="123">
        <v>0</v>
      </c>
      <c r="E63" s="103">
        <f t="shared" si="11"/>
        <v>0</v>
      </c>
      <c r="F63" s="102">
        <f t="shared" si="12"/>
        <v>0</v>
      </c>
      <c r="G63" s="103">
        <f t="shared" si="12"/>
        <v>0</v>
      </c>
    </row>
    <row r="64" spans="1:7" x14ac:dyDescent="0.25">
      <c r="A64" s="8" t="s">
        <v>6</v>
      </c>
      <c r="B64" s="5">
        <v>46</v>
      </c>
      <c r="C64" s="5">
        <v>1</v>
      </c>
      <c r="D64" s="123">
        <v>0</v>
      </c>
      <c r="E64" s="103">
        <f t="shared" si="11"/>
        <v>0</v>
      </c>
      <c r="F64" s="102">
        <f t="shared" si="12"/>
        <v>0</v>
      </c>
      <c r="G64" s="103">
        <f t="shared" si="12"/>
        <v>0</v>
      </c>
    </row>
    <row r="65" spans="1:7" x14ac:dyDescent="0.25">
      <c r="A65" s="8" t="s">
        <v>27</v>
      </c>
      <c r="B65" s="5">
        <v>37</v>
      </c>
      <c r="C65" s="5">
        <v>1</v>
      </c>
      <c r="D65" s="123">
        <v>0</v>
      </c>
      <c r="E65" s="103">
        <f t="shared" si="11"/>
        <v>0</v>
      </c>
      <c r="F65" s="102">
        <f t="shared" si="12"/>
        <v>0</v>
      </c>
      <c r="G65" s="103">
        <f t="shared" si="12"/>
        <v>0</v>
      </c>
    </row>
    <row r="66" spans="1:7" x14ac:dyDescent="0.25">
      <c r="A66" s="8" t="s">
        <v>7</v>
      </c>
      <c r="B66" s="5">
        <v>38</v>
      </c>
      <c r="C66" s="5">
        <v>1</v>
      </c>
      <c r="D66" s="123">
        <v>0</v>
      </c>
      <c r="E66" s="103">
        <f t="shared" si="11"/>
        <v>0</v>
      </c>
      <c r="F66" s="102">
        <f t="shared" si="12"/>
        <v>0</v>
      </c>
      <c r="G66" s="103">
        <f t="shared" si="12"/>
        <v>0</v>
      </c>
    </row>
    <row r="67" spans="1:7" x14ac:dyDescent="0.25">
      <c r="A67" s="2" t="s">
        <v>8</v>
      </c>
      <c r="B67" s="104">
        <f>SUM(B61:B66)</f>
        <v>192</v>
      </c>
      <c r="C67" s="104">
        <f>SUM(C61:C66)</f>
        <v>102</v>
      </c>
      <c r="D67" s="105" t="s">
        <v>31</v>
      </c>
      <c r="E67" s="106" t="s">
        <v>31</v>
      </c>
      <c r="F67" s="107">
        <f>SUM(F61:F66)</f>
        <v>0</v>
      </c>
      <c r="G67" s="107">
        <f>SUM(G61:G66)</f>
        <v>0</v>
      </c>
    </row>
    <row r="68" spans="1:7" ht="24" x14ac:dyDescent="0.25">
      <c r="A68" s="3" t="s">
        <v>22</v>
      </c>
      <c r="B68" s="108" t="s">
        <v>12</v>
      </c>
      <c r="C68" s="108" t="s">
        <v>13</v>
      </c>
      <c r="D68" s="100" t="s">
        <v>301</v>
      </c>
      <c r="E68" s="101" t="s">
        <v>302</v>
      </c>
      <c r="F68" s="100" t="s">
        <v>12</v>
      </c>
      <c r="G68" s="101" t="s">
        <v>13</v>
      </c>
    </row>
    <row r="69" spans="1:7" x14ac:dyDescent="0.25">
      <c r="A69" s="8" t="s">
        <v>3</v>
      </c>
      <c r="B69" s="5">
        <v>126</v>
      </c>
      <c r="C69" s="5">
        <v>1</v>
      </c>
      <c r="D69" s="123">
        <v>0</v>
      </c>
      <c r="E69" s="103">
        <f>D69*80%</f>
        <v>0</v>
      </c>
      <c r="F69" s="102">
        <f>B69*D69</f>
        <v>0</v>
      </c>
      <c r="G69" s="103">
        <f>C69*E69</f>
        <v>0</v>
      </c>
    </row>
    <row r="70" spans="1:7" x14ac:dyDescent="0.25">
      <c r="A70" s="8" t="s">
        <v>4</v>
      </c>
      <c r="B70" s="5">
        <v>0</v>
      </c>
      <c r="C70" s="5">
        <v>0</v>
      </c>
      <c r="D70" s="123">
        <v>0</v>
      </c>
      <c r="E70" s="103">
        <f t="shared" ref="E70:E74" si="13">D70*80%</f>
        <v>0</v>
      </c>
      <c r="F70" s="102">
        <f t="shared" ref="F70:G74" si="14">B70*D70</f>
        <v>0</v>
      </c>
      <c r="G70" s="103">
        <f t="shared" si="14"/>
        <v>0</v>
      </c>
    </row>
    <row r="71" spans="1:7" x14ac:dyDescent="0.25">
      <c r="A71" s="8" t="s">
        <v>5</v>
      </c>
      <c r="B71" s="5">
        <v>301</v>
      </c>
      <c r="C71" s="5">
        <v>0</v>
      </c>
      <c r="D71" s="123">
        <v>0</v>
      </c>
      <c r="E71" s="103">
        <f t="shared" si="13"/>
        <v>0</v>
      </c>
      <c r="F71" s="102">
        <f t="shared" si="14"/>
        <v>0</v>
      </c>
      <c r="G71" s="103">
        <f t="shared" si="14"/>
        <v>0</v>
      </c>
    </row>
    <row r="72" spans="1:7" x14ac:dyDescent="0.25">
      <c r="A72" s="8" t="s">
        <v>6</v>
      </c>
      <c r="B72" s="5">
        <v>125</v>
      </c>
      <c r="C72" s="5">
        <v>0</v>
      </c>
      <c r="D72" s="123">
        <v>0</v>
      </c>
      <c r="E72" s="103">
        <f t="shared" si="13"/>
        <v>0</v>
      </c>
      <c r="F72" s="102">
        <f t="shared" si="14"/>
        <v>0</v>
      </c>
      <c r="G72" s="103">
        <f t="shared" si="14"/>
        <v>0</v>
      </c>
    </row>
    <row r="73" spans="1:7" x14ac:dyDescent="0.25">
      <c r="A73" s="8" t="s">
        <v>27</v>
      </c>
      <c r="B73" s="5">
        <v>124</v>
      </c>
      <c r="C73" s="5">
        <v>0</v>
      </c>
      <c r="D73" s="123">
        <v>0</v>
      </c>
      <c r="E73" s="103">
        <f t="shared" si="13"/>
        <v>0</v>
      </c>
      <c r="F73" s="102">
        <f t="shared" si="14"/>
        <v>0</v>
      </c>
      <c r="G73" s="103">
        <f t="shared" si="14"/>
        <v>0</v>
      </c>
    </row>
    <row r="74" spans="1:7" x14ac:dyDescent="0.25">
      <c r="A74" s="8" t="s">
        <v>7</v>
      </c>
      <c r="B74" s="5">
        <v>126</v>
      </c>
      <c r="C74" s="5">
        <v>0</v>
      </c>
      <c r="D74" s="123">
        <v>0</v>
      </c>
      <c r="E74" s="103">
        <f t="shared" si="13"/>
        <v>0</v>
      </c>
      <c r="F74" s="102">
        <f t="shared" si="14"/>
        <v>0</v>
      </c>
      <c r="G74" s="103">
        <f t="shared" si="14"/>
        <v>0</v>
      </c>
    </row>
    <row r="75" spans="1:7" x14ac:dyDescent="0.25">
      <c r="A75" s="2" t="s">
        <v>8</v>
      </c>
      <c r="B75" s="104">
        <f>SUM(B69:B74)</f>
        <v>802</v>
      </c>
      <c r="C75" s="104">
        <f>SUM(C69:C74)</f>
        <v>1</v>
      </c>
      <c r="D75" s="105" t="s">
        <v>31</v>
      </c>
      <c r="E75" s="106" t="s">
        <v>31</v>
      </c>
      <c r="F75" s="107">
        <f>SUM(F69:F74)</f>
        <v>0</v>
      </c>
      <c r="G75" s="107">
        <f>SUM(G69:G74)</f>
        <v>0</v>
      </c>
    </row>
    <row r="76" spans="1:7" ht="24" x14ac:dyDescent="0.25">
      <c r="A76" s="3" t="s">
        <v>23</v>
      </c>
      <c r="B76" s="108" t="s">
        <v>12</v>
      </c>
      <c r="C76" s="108" t="s">
        <v>13</v>
      </c>
      <c r="D76" s="100" t="s">
        <v>301</v>
      </c>
      <c r="E76" s="101" t="s">
        <v>302</v>
      </c>
      <c r="F76" s="100" t="s">
        <v>12</v>
      </c>
      <c r="G76" s="101" t="s">
        <v>13</v>
      </c>
    </row>
    <row r="77" spans="1:7" x14ac:dyDescent="0.25">
      <c r="A77" s="8" t="s">
        <v>3</v>
      </c>
      <c r="B77" s="5">
        <v>28</v>
      </c>
      <c r="C77" s="5">
        <v>2</v>
      </c>
      <c r="D77" s="123">
        <v>0</v>
      </c>
      <c r="E77" s="103">
        <f>D77*80%</f>
        <v>0</v>
      </c>
      <c r="F77" s="102">
        <f>B77*D77</f>
        <v>0</v>
      </c>
      <c r="G77" s="103">
        <f>C77*E77</f>
        <v>0</v>
      </c>
    </row>
    <row r="78" spans="1:7" x14ac:dyDescent="0.25">
      <c r="A78" s="8" t="s">
        <v>4</v>
      </c>
      <c r="B78" s="5">
        <v>0</v>
      </c>
      <c r="C78" s="5">
        <v>1</v>
      </c>
      <c r="D78" s="123">
        <v>0</v>
      </c>
      <c r="E78" s="103">
        <f t="shared" ref="E78:E82" si="15">D78*80%</f>
        <v>0</v>
      </c>
      <c r="F78" s="102">
        <f t="shared" ref="F78:G82" si="16">B78*D78</f>
        <v>0</v>
      </c>
      <c r="G78" s="103">
        <f t="shared" si="16"/>
        <v>0</v>
      </c>
    </row>
    <row r="79" spans="1:7" x14ac:dyDescent="0.25">
      <c r="A79" s="8" t="s">
        <v>5</v>
      </c>
      <c r="B79" s="5">
        <v>27</v>
      </c>
      <c r="C79" s="5">
        <v>1</v>
      </c>
      <c r="D79" s="123">
        <v>0</v>
      </c>
      <c r="E79" s="103">
        <f t="shared" si="15"/>
        <v>0</v>
      </c>
      <c r="F79" s="102">
        <f t="shared" si="16"/>
        <v>0</v>
      </c>
      <c r="G79" s="103">
        <f t="shared" si="16"/>
        <v>0</v>
      </c>
    </row>
    <row r="80" spans="1:7" x14ac:dyDescent="0.25">
      <c r="A80" s="8" t="s">
        <v>6</v>
      </c>
      <c r="B80" s="5">
        <v>28</v>
      </c>
      <c r="C80" s="5">
        <v>1</v>
      </c>
      <c r="D80" s="123">
        <v>0</v>
      </c>
      <c r="E80" s="103">
        <f t="shared" si="15"/>
        <v>0</v>
      </c>
      <c r="F80" s="102">
        <f t="shared" si="16"/>
        <v>0</v>
      </c>
      <c r="G80" s="103">
        <f t="shared" si="16"/>
        <v>0</v>
      </c>
    </row>
    <row r="81" spans="1:7" x14ac:dyDescent="0.25">
      <c r="A81" s="8" t="s">
        <v>27</v>
      </c>
      <c r="B81" s="5">
        <v>29</v>
      </c>
      <c r="C81" s="5">
        <v>2</v>
      </c>
      <c r="D81" s="123">
        <v>0</v>
      </c>
      <c r="E81" s="103">
        <f t="shared" si="15"/>
        <v>0</v>
      </c>
      <c r="F81" s="102">
        <f t="shared" si="16"/>
        <v>0</v>
      </c>
      <c r="G81" s="103">
        <f t="shared" si="16"/>
        <v>0</v>
      </c>
    </row>
    <row r="82" spans="1:7" x14ac:dyDescent="0.25">
      <c r="A82" s="8" t="s">
        <v>7</v>
      </c>
      <c r="B82" s="5">
        <v>32</v>
      </c>
      <c r="C82" s="5">
        <v>34</v>
      </c>
      <c r="D82" s="123">
        <v>0</v>
      </c>
      <c r="E82" s="103">
        <f t="shared" si="15"/>
        <v>0</v>
      </c>
      <c r="F82" s="102">
        <f t="shared" si="16"/>
        <v>0</v>
      </c>
      <c r="G82" s="103">
        <f t="shared" si="16"/>
        <v>0</v>
      </c>
    </row>
    <row r="83" spans="1:7" x14ac:dyDescent="0.25">
      <c r="A83" s="2" t="s">
        <v>8</v>
      </c>
      <c r="B83" s="109">
        <f>SUM(B77:B82)</f>
        <v>144</v>
      </c>
      <c r="C83" s="109">
        <f>SUM(C77:C82)</f>
        <v>41</v>
      </c>
      <c r="D83" s="105" t="s">
        <v>31</v>
      </c>
      <c r="E83" s="106" t="s">
        <v>31</v>
      </c>
      <c r="F83" s="107">
        <f>SUM(F77:F82)</f>
        <v>0</v>
      </c>
      <c r="G83" s="107">
        <f>SUM(G77:G82)</f>
        <v>0</v>
      </c>
    </row>
    <row r="84" spans="1:7" ht="24" x14ac:dyDescent="0.25">
      <c r="A84" s="3" t="s">
        <v>24</v>
      </c>
      <c r="B84" s="108" t="s">
        <v>12</v>
      </c>
      <c r="C84" s="108" t="s">
        <v>13</v>
      </c>
      <c r="D84" s="100" t="s">
        <v>301</v>
      </c>
      <c r="E84" s="101" t="s">
        <v>302</v>
      </c>
      <c r="F84" s="100" t="s">
        <v>12</v>
      </c>
      <c r="G84" s="101" t="s">
        <v>13</v>
      </c>
    </row>
    <row r="85" spans="1:7" x14ac:dyDescent="0.25">
      <c r="A85" s="8" t="s">
        <v>3</v>
      </c>
      <c r="B85" s="5">
        <v>512</v>
      </c>
      <c r="C85" s="5">
        <v>1</v>
      </c>
      <c r="D85" s="123">
        <v>0</v>
      </c>
      <c r="E85" s="103">
        <f>D85*80%</f>
        <v>0</v>
      </c>
      <c r="F85" s="102">
        <f>B85*D85</f>
        <v>0</v>
      </c>
      <c r="G85" s="103">
        <f>C85*E85</f>
        <v>0</v>
      </c>
    </row>
    <row r="86" spans="1:7" x14ac:dyDescent="0.25">
      <c r="A86" s="8" t="s">
        <v>4</v>
      </c>
      <c r="B86" s="5">
        <v>0</v>
      </c>
      <c r="C86" s="5">
        <v>0</v>
      </c>
      <c r="D86" s="123">
        <v>0</v>
      </c>
      <c r="E86" s="103">
        <f t="shared" ref="E86:E90" si="17">D86*80%</f>
        <v>0</v>
      </c>
      <c r="F86" s="102">
        <f t="shared" ref="F86:G90" si="18">B86*D86</f>
        <v>0</v>
      </c>
      <c r="G86" s="103">
        <f t="shared" si="18"/>
        <v>0</v>
      </c>
    </row>
    <row r="87" spans="1:7" x14ac:dyDescent="0.25">
      <c r="A87" s="8" t="s">
        <v>5</v>
      </c>
      <c r="B87" s="5">
        <v>520</v>
      </c>
      <c r="C87" s="5">
        <v>1</v>
      </c>
      <c r="D87" s="123">
        <v>0</v>
      </c>
      <c r="E87" s="103">
        <f t="shared" si="17"/>
        <v>0</v>
      </c>
      <c r="F87" s="102">
        <f t="shared" si="18"/>
        <v>0</v>
      </c>
      <c r="G87" s="103">
        <f t="shared" si="18"/>
        <v>0</v>
      </c>
    </row>
    <row r="88" spans="1:7" x14ac:dyDescent="0.25">
      <c r="A88" s="8" t="s">
        <v>6</v>
      </c>
      <c r="B88" s="5">
        <v>533</v>
      </c>
      <c r="C88" s="5">
        <v>1</v>
      </c>
      <c r="D88" s="123">
        <v>0</v>
      </c>
      <c r="E88" s="103">
        <f t="shared" si="17"/>
        <v>0</v>
      </c>
      <c r="F88" s="102">
        <f t="shared" si="18"/>
        <v>0</v>
      </c>
      <c r="G88" s="103">
        <f t="shared" si="18"/>
        <v>0</v>
      </c>
    </row>
    <row r="89" spans="1:7" x14ac:dyDescent="0.25">
      <c r="A89" s="8" t="s">
        <v>27</v>
      </c>
      <c r="B89" s="5">
        <v>517</v>
      </c>
      <c r="C89" s="5">
        <v>1</v>
      </c>
      <c r="D89" s="123">
        <v>0</v>
      </c>
      <c r="E89" s="103">
        <f t="shared" si="17"/>
        <v>0</v>
      </c>
      <c r="F89" s="102">
        <f t="shared" si="18"/>
        <v>0</v>
      </c>
      <c r="G89" s="103">
        <f t="shared" si="18"/>
        <v>0</v>
      </c>
    </row>
    <row r="90" spans="1:7" x14ac:dyDescent="0.25">
      <c r="A90" s="8" t="s">
        <v>7</v>
      </c>
      <c r="B90" s="5">
        <v>527</v>
      </c>
      <c r="C90" s="5">
        <v>1</v>
      </c>
      <c r="D90" s="123">
        <v>0</v>
      </c>
      <c r="E90" s="103">
        <f t="shared" si="17"/>
        <v>0</v>
      </c>
      <c r="F90" s="102">
        <f t="shared" si="18"/>
        <v>0</v>
      </c>
      <c r="G90" s="103">
        <f t="shared" si="18"/>
        <v>0</v>
      </c>
    </row>
    <row r="91" spans="1:7" x14ac:dyDescent="0.25">
      <c r="A91" s="2" t="s">
        <v>8</v>
      </c>
      <c r="B91" s="104">
        <f>SUM(B85:B90)</f>
        <v>2609</v>
      </c>
      <c r="C91" s="104">
        <f>SUM(C85:C90)</f>
        <v>5</v>
      </c>
      <c r="D91" s="105" t="s">
        <v>31</v>
      </c>
      <c r="E91" s="106" t="s">
        <v>31</v>
      </c>
      <c r="F91" s="107">
        <f>SUM(F85:F90)</f>
        <v>0</v>
      </c>
      <c r="G91" s="107">
        <f>SUM(G85:G90)</f>
        <v>0</v>
      </c>
    </row>
    <row r="92" spans="1:7" ht="24" x14ac:dyDescent="0.25">
      <c r="A92" s="1" t="s">
        <v>25</v>
      </c>
      <c r="B92" s="99" t="s">
        <v>12</v>
      </c>
      <c r="C92" s="99" t="s">
        <v>13</v>
      </c>
      <c r="D92" s="100" t="s">
        <v>301</v>
      </c>
      <c r="E92" s="101" t="s">
        <v>302</v>
      </c>
      <c r="F92" s="100" t="s">
        <v>12</v>
      </c>
      <c r="G92" s="101" t="s">
        <v>13</v>
      </c>
    </row>
    <row r="93" spans="1:7" x14ac:dyDescent="0.25">
      <c r="A93" s="8" t="s">
        <v>3</v>
      </c>
      <c r="B93" s="5">
        <v>85</v>
      </c>
      <c r="C93" s="5">
        <v>10</v>
      </c>
      <c r="D93" s="123">
        <v>0</v>
      </c>
      <c r="E93" s="103">
        <f>D93*80%</f>
        <v>0</v>
      </c>
      <c r="F93" s="102">
        <f>B93*D93</f>
        <v>0</v>
      </c>
      <c r="G93" s="103">
        <f>C93*E93</f>
        <v>0</v>
      </c>
    </row>
    <row r="94" spans="1:7" x14ac:dyDescent="0.25">
      <c r="A94" s="8" t="s">
        <v>4</v>
      </c>
      <c r="B94" s="5">
        <v>0</v>
      </c>
      <c r="C94" s="5">
        <v>0</v>
      </c>
      <c r="D94" s="123">
        <v>0</v>
      </c>
      <c r="E94" s="103">
        <f t="shared" ref="E94:E98" si="19">D94*80%</f>
        <v>0</v>
      </c>
      <c r="F94" s="102">
        <f t="shared" ref="F94:G98" si="20">B94*D94</f>
        <v>0</v>
      </c>
      <c r="G94" s="103">
        <f t="shared" si="20"/>
        <v>0</v>
      </c>
    </row>
    <row r="95" spans="1:7" x14ac:dyDescent="0.25">
      <c r="A95" s="8" t="s">
        <v>5</v>
      </c>
      <c r="B95" s="5">
        <v>86</v>
      </c>
      <c r="C95" s="5">
        <v>231</v>
      </c>
      <c r="D95" s="123">
        <v>0</v>
      </c>
      <c r="E95" s="103">
        <f t="shared" si="19"/>
        <v>0</v>
      </c>
      <c r="F95" s="102">
        <f t="shared" si="20"/>
        <v>0</v>
      </c>
      <c r="G95" s="103">
        <f t="shared" si="20"/>
        <v>0</v>
      </c>
    </row>
    <row r="96" spans="1:7" x14ac:dyDescent="0.25">
      <c r="A96" s="8" t="s">
        <v>6</v>
      </c>
      <c r="B96" s="5">
        <v>87</v>
      </c>
      <c r="C96" s="5">
        <v>10</v>
      </c>
      <c r="D96" s="123">
        <v>0</v>
      </c>
      <c r="E96" s="103">
        <f t="shared" si="19"/>
        <v>0</v>
      </c>
      <c r="F96" s="102">
        <f t="shared" si="20"/>
        <v>0</v>
      </c>
      <c r="G96" s="103">
        <f t="shared" si="20"/>
        <v>0</v>
      </c>
    </row>
    <row r="97" spans="1:7" x14ac:dyDescent="0.25">
      <c r="A97" s="8" t="s">
        <v>27</v>
      </c>
      <c r="B97" s="5">
        <v>85</v>
      </c>
      <c r="C97" s="5">
        <v>10</v>
      </c>
      <c r="D97" s="123">
        <v>0</v>
      </c>
      <c r="E97" s="103">
        <f t="shared" si="19"/>
        <v>0</v>
      </c>
      <c r="F97" s="102">
        <f t="shared" si="20"/>
        <v>0</v>
      </c>
      <c r="G97" s="103">
        <f t="shared" si="20"/>
        <v>0</v>
      </c>
    </row>
    <row r="98" spans="1:7" x14ac:dyDescent="0.25">
      <c r="A98" s="8" t="s">
        <v>7</v>
      </c>
      <c r="B98" s="5">
        <v>85</v>
      </c>
      <c r="C98" s="5">
        <v>10</v>
      </c>
      <c r="D98" s="123">
        <v>0</v>
      </c>
      <c r="E98" s="103">
        <f t="shared" si="19"/>
        <v>0</v>
      </c>
      <c r="F98" s="102">
        <f t="shared" si="20"/>
        <v>0</v>
      </c>
      <c r="G98" s="103">
        <f t="shared" si="20"/>
        <v>0</v>
      </c>
    </row>
    <row r="99" spans="1:7" x14ac:dyDescent="0.25">
      <c r="A99" s="2" t="s">
        <v>8</v>
      </c>
      <c r="B99" s="104">
        <f>SUM(B93:B98)</f>
        <v>428</v>
      </c>
      <c r="C99" s="104">
        <f>SUM(C93:C98)</f>
        <v>271</v>
      </c>
      <c r="D99" s="105" t="s">
        <v>31</v>
      </c>
      <c r="E99" s="106" t="s">
        <v>31</v>
      </c>
      <c r="F99" s="107">
        <f>SUM(F93:F98)</f>
        <v>0</v>
      </c>
      <c r="G99" s="107">
        <f>SUM(G93:G98)</f>
        <v>0</v>
      </c>
    </row>
    <row r="100" spans="1:7" ht="24" x14ac:dyDescent="0.25">
      <c r="A100" s="3" t="s">
        <v>26</v>
      </c>
      <c r="B100" s="108" t="s">
        <v>12</v>
      </c>
      <c r="C100" s="108" t="s">
        <v>13</v>
      </c>
      <c r="D100" s="100" t="s">
        <v>301</v>
      </c>
      <c r="E100" s="101" t="s">
        <v>302</v>
      </c>
      <c r="F100" s="100" t="s">
        <v>12</v>
      </c>
      <c r="G100" s="101" t="s">
        <v>13</v>
      </c>
    </row>
    <row r="101" spans="1:7" x14ac:dyDescent="0.25">
      <c r="A101" s="8" t="s">
        <v>3</v>
      </c>
      <c r="B101" s="5">
        <v>0</v>
      </c>
      <c r="C101" s="5">
        <v>0</v>
      </c>
      <c r="D101" s="123">
        <v>0</v>
      </c>
      <c r="E101" s="103">
        <f>D101*80%</f>
        <v>0</v>
      </c>
      <c r="F101" s="102">
        <f>B101*D101</f>
        <v>0</v>
      </c>
      <c r="G101" s="103">
        <f>C101*E101</f>
        <v>0</v>
      </c>
    </row>
    <row r="102" spans="1:7" x14ac:dyDescent="0.25">
      <c r="A102" s="8" t="s">
        <v>4</v>
      </c>
      <c r="B102" s="5">
        <v>0</v>
      </c>
      <c r="C102" s="5">
        <v>0</v>
      </c>
      <c r="D102" s="123">
        <v>0</v>
      </c>
      <c r="E102" s="103">
        <f t="shared" ref="E102:E106" si="21">D102*80%</f>
        <v>0</v>
      </c>
      <c r="F102" s="102">
        <f t="shared" ref="F102:G106" si="22">B102*D102</f>
        <v>0</v>
      </c>
      <c r="G102" s="103">
        <f t="shared" si="22"/>
        <v>0</v>
      </c>
    </row>
    <row r="103" spans="1:7" x14ac:dyDescent="0.25">
      <c r="A103" s="8" t="s">
        <v>5</v>
      </c>
      <c r="B103" s="5">
        <v>0</v>
      </c>
      <c r="C103" s="5">
        <v>0</v>
      </c>
      <c r="D103" s="123">
        <v>0</v>
      </c>
      <c r="E103" s="103">
        <f t="shared" si="21"/>
        <v>0</v>
      </c>
      <c r="F103" s="102">
        <f t="shared" si="22"/>
        <v>0</v>
      </c>
      <c r="G103" s="103">
        <f t="shared" si="22"/>
        <v>0</v>
      </c>
    </row>
    <row r="104" spans="1:7" x14ac:dyDescent="0.25">
      <c r="A104" s="8" t="s">
        <v>6</v>
      </c>
      <c r="B104" s="5">
        <v>0</v>
      </c>
      <c r="C104" s="5">
        <v>0</v>
      </c>
      <c r="D104" s="123">
        <v>0</v>
      </c>
      <c r="E104" s="103">
        <f t="shared" si="21"/>
        <v>0</v>
      </c>
      <c r="F104" s="102">
        <f t="shared" si="22"/>
        <v>0</v>
      </c>
      <c r="G104" s="103">
        <f t="shared" si="22"/>
        <v>0</v>
      </c>
    </row>
    <row r="105" spans="1:7" x14ac:dyDescent="0.25">
      <c r="A105" s="8" t="s">
        <v>27</v>
      </c>
      <c r="B105" s="5">
        <v>0</v>
      </c>
      <c r="C105" s="5">
        <v>0</v>
      </c>
      <c r="D105" s="123">
        <v>0</v>
      </c>
      <c r="E105" s="103">
        <f t="shared" si="21"/>
        <v>0</v>
      </c>
      <c r="F105" s="102">
        <f t="shared" si="22"/>
        <v>0</v>
      </c>
      <c r="G105" s="103">
        <f t="shared" si="22"/>
        <v>0</v>
      </c>
    </row>
    <row r="106" spans="1:7" x14ac:dyDescent="0.25">
      <c r="A106" s="8" t="s">
        <v>7</v>
      </c>
      <c r="B106" s="5">
        <v>0</v>
      </c>
      <c r="C106" s="5">
        <v>0</v>
      </c>
      <c r="D106" s="123">
        <v>0</v>
      </c>
      <c r="E106" s="103">
        <f t="shared" si="21"/>
        <v>0</v>
      </c>
      <c r="F106" s="102">
        <f t="shared" si="22"/>
        <v>0</v>
      </c>
      <c r="G106" s="103">
        <f t="shared" si="22"/>
        <v>0</v>
      </c>
    </row>
    <row r="107" spans="1:7" x14ac:dyDescent="0.25">
      <c r="A107" s="2" t="s">
        <v>8</v>
      </c>
      <c r="B107" s="104">
        <v>0</v>
      </c>
      <c r="C107" s="104">
        <v>0</v>
      </c>
      <c r="D107" s="105" t="s">
        <v>31</v>
      </c>
      <c r="E107" s="106" t="s">
        <v>31</v>
      </c>
      <c r="F107" s="107">
        <f>SUM(F101:F106)</f>
        <v>0</v>
      </c>
      <c r="G107" s="107">
        <f>SUM(G101:G106)</f>
        <v>0</v>
      </c>
    </row>
    <row r="108" spans="1:7" x14ac:dyDescent="0.25">
      <c r="A108" s="79" t="s">
        <v>285</v>
      </c>
      <c r="B108" s="110">
        <f>B8+B14+B21+B23+B25+B27+B35+B43+B51+B59+B67+B75+B83+B91+B99+B107</f>
        <v>59266</v>
      </c>
      <c r="C108" s="110">
        <f>C35+C43+C51+C59+C67+C75+C83+C91+C99+C107</f>
        <v>4500</v>
      </c>
      <c r="D108" s="177" t="s">
        <v>31</v>
      </c>
      <c r="E108" s="178"/>
      <c r="F108" s="107">
        <f>F8+F14+F21+F23+F25+F27+F35+F43+F51+F59+F67+F75+F83+F91+F99+F107</f>
        <v>0</v>
      </c>
      <c r="G108" s="107">
        <f>G35+G43+G51+G59+G67+G75+G83+G91+G99+G107</f>
        <v>0</v>
      </c>
    </row>
    <row r="109" spans="1:7" x14ac:dyDescent="0.25">
      <c r="A109" s="79" t="s">
        <v>285</v>
      </c>
      <c r="B109" s="181">
        <f t="shared" ref="B109" si="23">B108+C108</f>
        <v>63766</v>
      </c>
      <c r="C109" s="182"/>
      <c r="D109" s="179"/>
      <c r="E109" s="180"/>
      <c r="F109" s="183">
        <f>F108+G108</f>
        <v>0</v>
      </c>
      <c r="G109" s="184"/>
    </row>
    <row r="110" spans="1:7" x14ac:dyDescent="0.25">
      <c r="A110" s="174" t="s">
        <v>286</v>
      </c>
      <c r="B110" s="174"/>
      <c r="C110" s="174"/>
      <c r="D110" s="174"/>
      <c r="E110" s="174"/>
      <c r="F110" s="175">
        <f>ROUNDUP(F109*5%,5)</f>
        <v>0</v>
      </c>
      <c r="G110" s="175"/>
    </row>
    <row r="111" spans="1:7" x14ac:dyDescent="0.25">
      <c r="A111" s="174" t="s">
        <v>303</v>
      </c>
      <c r="B111" s="174"/>
      <c r="C111" s="174"/>
      <c r="D111" s="174"/>
      <c r="E111" s="174"/>
      <c r="F111" s="175">
        <f>ROUNDUP(F109*2%,2)</f>
        <v>0</v>
      </c>
      <c r="G111" s="175"/>
    </row>
    <row r="112" spans="1:7" x14ac:dyDescent="0.25">
      <c r="A112" s="174" t="s">
        <v>32</v>
      </c>
      <c r="B112" s="174"/>
      <c r="C112" s="174"/>
      <c r="D112" s="174"/>
      <c r="E112" s="174"/>
      <c r="F112" s="176">
        <f>F109+F110+F111</f>
        <v>0</v>
      </c>
      <c r="G112" s="176"/>
    </row>
  </sheetData>
  <sheetProtection password="CC09" sheet="1" objects="1" scenarios="1"/>
  <mergeCells count="85">
    <mergeCell ref="A111:E111"/>
    <mergeCell ref="F111:G111"/>
    <mergeCell ref="A112:E112"/>
    <mergeCell ref="F112:G112"/>
    <mergeCell ref="D108:E109"/>
    <mergeCell ref="B109:C109"/>
    <mergeCell ref="F109:G109"/>
    <mergeCell ref="A110:E110"/>
    <mergeCell ref="F110:G110"/>
    <mergeCell ref="B27:C27"/>
    <mergeCell ref="D27:E27"/>
    <mergeCell ref="F27:G27"/>
    <mergeCell ref="B25:C25"/>
    <mergeCell ref="D25:E25"/>
    <mergeCell ref="B24:C24"/>
    <mergeCell ref="D24:E24"/>
    <mergeCell ref="F24:G24"/>
    <mergeCell ref="F25:G25"/>
    <mergeCell ref="B26:C26"/>
    <mergeCell ref="D26:E26"/>
    <mergeCell ref="F26:G26"/>
    <mergeCell ref="D21:E21"/>
    <mergeCell ref="B22:C22"/>
    <mergeCell ref="D22:E22"/>
    <mergeCell ref="F22:G22"/>
    <mergeCell ref="B23:C23"/>
    <mergeCell ref="D23:E23"/>
    <mergeCell ref="F23:G23"/>
    <mergeCell ref="F21:G21"/>
    <mergeCell ref="B21:C21"/>
    <mergeCell ref="F19:G19"/>
    <mergeCell ref="D20:E20"/>
    <mergeCell ref="F20:G20"/>
    <mergeCell ref="B17:C17"/>
    <mergeCell ref="B18:C18"/>
    <mergeCell ref="D17:E17"/>
    <mergeCell ref="F17:G17"/>
    <mergeCell ref="D18:E18"/>
    <mergeCell ref="F18:G18"/>
    <mergeCell ref="B19:C19"/>
    <mergeCell ref="B20:C20"/>
    <mergeCell ref="D19:E19"/>
    <mergeCell ref="B14:C14"/>
    <mergeCell ref="B16:C16"/>
    <mergeCell ref="D14:E14"/>
    <mergeCell ref="F14:G14"/>
    <mergeCell ref="A15:G15"/>
    <mergeCell ref="D16:E16"/>
    <mergeCell ref="F16:G16"/>
    <mergeCell ref="B12:C12"/>
    <mergeCell ref="D12:E12"/>
    <mergeCell ref="F12:G12"/>
    <mergeCell ref="B13:C13"/>
    <mergeCell ref="D13:E13"/>
    <mergeCell ref="F13:G13"/>
    <mergeCell ref="A1:G1"/>
    <mergeCell ref="B6:C6"/>
    <mergeCell ref="B7:C7"/>
    <mergeCell ref="D6:E6"/>
    <mergeCell ref="F6:G6"/>
    <mergeCell ref="D7:E7"/>
    <mergeCell ref="F7:G7"/>
    <mergeCell ref="D2:G2"/>
    <mergeCell ref="D3:E3"/>
    <mergeCell ref="F3:G3"/>
    <mergeCell ref="D4:E4"/>
    <mergeCell ref="F4:G4"/>
    <mergeCell ref="B4:C4"/>
    <mergeCell ref="B5:C5"/>
    <mergeCell ref="D5:E5"/>
    <mergeCell ref="F5:G5"/>
    <mergeCell ref="B2:C2"/>
    <mergeCell ref="B3:C3"/>
    <mergeCell ref="B8:C8"/>
    <mergeCell ref="B9:C9"/>
    <mergeCell ref="D8:E8"/>
    <mergeCell ref="F8:G8"/>
    <mergeCell ref="D9:E9"/>
    <mergeCell ref="F9:G9"/>
    <mergeCell ref="B10:C10"/>
    <mergeCell ref="B11:C11"/>
    <mergeCell ref="D11:E11"/>
    <mergeCell ref="F11:G11"/>
    <mergeCell ref="F10:G10"/>
    <mergeCell ref="D10:E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82" zoomScaleNormal="100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8.85546875" style="73" customWidth="1"/>
    <col min="2" max="2" width="21.140625" style="73" customWidth="1"/>
    <col min="3" max="3" width="20.28515625" style="73" customWidth="1"/>
    <col min="4" max="4" width="21" style="73" customWidth="1"/>
    <col min="5" max="16384" width="9.140625" style="73"/>
  </cols>
  <sheetData>
    <row r="1" spans="1:4" x14ac:dyDescent="0.25">
      <c r="A1" s="185" t="s">
        <v>34</v>
      </c>
      <c r="B1" s="185"/>
      <c r="C1" s="185"/>
      <c r="D1" s="185"/>
    </row>
    <row r="2" spans="1:4" ht="36.75" x14ac:dyDescent="0.25">
      <c r="A2" s="81" t="s">
        <v>33</v>
      </c>
      <c r="B2" s="80" t="s">
        <v>283</v>
      </c>
      <c r="C2" s="186" t="s">
        <v>28</v>
      </c>
      <c r="D2" s="186"/>
    </row>
    <row r="3" spans="1:4" x14ac:dyDescent="0.25">
      <c r="A3" s="10" t="s">
        <v>2</v>
      </c>
      <c r="B3" s="82" t="s">
        <v>284</v>
      </c>
      <c r="C3" s="111" t="s">
        <v>29</v>
      </c>
      <c r="D3" s="111" t="s">
        <v>30</v>
      </c>
    </row>
    <row r="4" spans="1:4" x14ac:dyDescent="0.25">
      <c r="A4" s="8" t="s">
        <v>3</v>
      </c>
      <c r="B4" s="83">
        <v>650</v>
      </c>
      <c r="C4" s="84">
        <v>0</v>
      </c>
      <c r="D4" s="85">
        <f>B4*C4</f>
        <v>0</v>
      </c>
    </row>
    <row r="5" spans="1:4" x14ac:dyDescent="0.25">
      <c r="A5" s="8" t="s">
        <v>5</v>
      </c>
      <c r="B5" s="83">
        <v>2545</v>
      </c>
      <c r="C5" s="84">
        <v>0</v>
      </c>
      <c r="D5" s="85">
        <f t="shared" ref="D5:D7" si="0">B5*C5</f>
        <v>0</v>
      </c>
    </row>
    <row r="6" spans="1:4" x14ac:dyDescent="0.25">
      <c r="A6" s="8" t="s">
        <v>6</v>
      </c>
      <c r="B6" s="83">
        <v>667</v>
      </c>
      <c r="C6" s="84">
        <v>0</v>
      </c>
      <c r="D6" s="85">
        <f t="shared" si="0"/>
        <v>0</v>
      </c>
    </row>
    <row r="7" spans="1:4" x14ac:dyDescent="0.25">
      <c r="A7" s="8" t="s">
        <v>27</v>
      </c>
      <c r="B7" s="83">
        <v>426</v>
      </c>
      <c r="C7" s="84">
        <v>0</v>
      </c>
      <c r="D7" s="85">
        <f t="shared" si="0"/>
        <v>0</v>
      </c>
    </row>
    <row r="8" spans="1:4" x14ac:dyDescent="0.25">
      <c r="A8" s="8" t="s">
        <v>8</v>
      </c>
      <c r="B8" s="86">
        <f>SUM(B4:B7)</f>
        <v>4288</v>
      </c>
      <c r="C8" s="78" t="s">
        <v>31</v>
      </c>
      <c r="D8" s="87">
        <f>SUM(D4:D7)</f>
        <v>0</v>
      </c>
    </row>
    <row r="9" spans="1:4" x14ac:dyDescent="0.25">
      <c r="A9" s="10" t="s">
        <v>2</v>
      </c>
      <c r="B9" s="82" t="s">
        <v>9</v>
      </c>
      <c r="C9" s="111" t="s">
        <v>29</v>
      </c>
      <c r="D9" s="111" t="s">
        <v>30</v>
      </c>
    </row>
    <row r="10" spans="1:4" x14ac:dyDescent="0.25">
      <c r="A10" s="8" t="s">
        <v>3</v>
      </c>
      <c r="B10" s="83">
        <v>46</v>
      </c>
      <c r="C10" s="84">
        <v>0</v>
      </c>
      <c r="D10" s="85">
        <f>B10*C10</f>
        <v>0</v>
      </c>
    </row>
    <row r="11" spans="1:4" x14ac:dyDescent="0.25">
      <c r="A11" s="8" t="s">
        <v>5</v>
      </c>
      <c r="B11" s="83">
        <v>51</v>
      </c>
      <c r="C11" s="84">
        <v>0</v>
      </c>
      <c r="D11" s="85">
        <f t="shared" ref="D11:D13" si="1">B11*C11</f>
        <v>0</v>
      </c>
    </row>
    <row r="12" spans="1:4" x14ac:dyDescent="0.25">
      <c r="A12" s="8" t="s">
        <v>6</v>
      </c>
      <c r="B12" s="83">
        <v>0</v>
      </c>
      <c r="C12" s="84">
        <v>0</v>
      </c>
      <c r="D12" s="85">
        <f t="shared" si="1"/>
        <v>0</v>
      </c>
    </row>
    <row r="13" spans="1:4" x14ac:dyDescent="0.25">
      <c r="A13" s="8" t="s">
        <v>27</v>
      </c>
      <c r="B13" s="83">
        <v>50</v>
      </c>
      <c r="C13" s="84">
        <v>0</v>
      </c>
      <c r="D13" s="85">
        <f t="shared" si="1"/>
        <v>0</v>
      </c>
    </row>
    <row r="14" spans="1:4" x14ac:dyDescent="0.25">
      <c r="A14" s="8" t="s">
        <v>8</v>
      </c>
      <c r="B14" s="86">
        <f>SUM(B10:B13)</f>
        <v>147</v>
      </c>
      <c r="C14" s="88" t="s">
        <v>31</v>
      </c>
      <c r="D14" s="89">
        <f>SUM(D10:D13)</f>
        <v>0</v>
      </c>
    </row>
    <row r="15" spans="1:4" x14ac:dyDescent="0.25">
      <c r="A15" s="187" t="s">
        <v>11</v>
      </c>
      <c r="B15" s="187"/>
      <c r="C15" s="187"/>
      <c r="D15" s="187"/>
    </row>
    <row r="16" spans="1:4" x14ac:dyDescent="0.25">
      <c r="A16" s="10" t="s">
        <v>2</v>
      </c>
      <c r="B16" s="82" t="s">
        <v>12</v>
      </c>
      <c r="C16" s="111" t="s">
        <v>29</v>
      </c>
      <c r="D16" s="111" t="s">
        <v>30</v>
      </c>
    </row>
    <row r="17" spans="1:4" x14ac:dyDescent="0.25">
      <c r="A17" s="8" t="s">
        <v>3</v>
      </c>
      <c r="B17" s="83">
        <v>107</v>
      </c>
      <c r="C17" s="84">
        <v>0</v>
      </c>
      <c r="D17" s="85">
        <f>B17*C17</f>
        <v>0</v>
      </c>
    </row>
    <row r="18" spans="1:4" x14ac:dyDescent="0.25">
      <c r="A18" s="8" t="s">
        <v>4</v>
      </c>
      <c r="B18" s="83">
        <v>106</v>
      </c>
      <c r="C18" s="84">
        <v>0</v>
      </c>
      <c r="D18" s="85">
        <f t="shared" ref="D18:D22" si="2">B18*C18</f>
        <v>0</v>
      </c>
    </row>
    <row r="19" spans="1:4" x14ac:dyDescent="0.25">
      <c r="A19" s="8" t="s">
        <v>5</v>
      </c>
      <c r="B19" s="83">
        <v>203</v>
      </c>
      <c r="C19" s="84">
        <v>0</v>
      </c>
      <c r="D19" s="85">
        <f t="shared" si="2"/>
        <v>0</v>
      </c>
    </row>
    <row r="20" spans="1:4" x14ac:dyDescent="0.25">
      <c r="A20" s="8" t="s">
        <v>6</v>
      </c>
      <c r="B20" s="83">
        <v>175</v>
      </c>
      <c r="C20" s="84">
        <v>0</v>
      </c>
      <c r="D20" s="85">
        <f t="shared" si="2"/>
        <v>0</v>
      </c>
    </row>
    <row r="21" spans="1:4" x14ac:dyDescent="0.25">
      <c r="A21" s="8" t="s">
        <v>27</v>
      </c>
      <c r="B21" s="83">
        <v>120</v>
      </c>
      <c r="C21" s="84">
        <v>0</v>
      </c>
      <c r="D21" s="85">
        <f t="shared" si="2"/>
        <v>0</v>
      </c>
    </row>
    <row r="22" spans="1:4" x14ac:dyDescent="0.25">
      <c r="A22" s="8" t="s">
        <v>7</v>
      </c>
      <c r="B22" s="83">
        <v>120</v>
      </c>
      <c r="C22" s="84">
        <v>0</v>
      </c>
      <c r="D22" s="85">
        <f t="shared" si="2"/>
        <v>0</v>
      </c>
    </row>
    <row r="23" spans="1:4" x14ac:dyDescent="0.25">
      <c r="A23" s="8" t="s">
        <v>8</v>
      </c>
      <c r="B23" s="86">
        <f>SUM(B17:B22)</f>
        <v>831</v>
      </c>
      <c r="C23" s="88" t="s">
        <v>31</v>
      </c>
      <c r="D23" s="90">
        <f>SUM(D17:D22)</f>
        <v>0</v>
      </c>
    </row>
    <row r="24" spans="1:4" x14ac:dyDescent="0.25">
      <c r="A24" s="129" t="s">
        <v>18</v>
      </c>
      <c r="B24" s="82" t="s">
        <v>12</v>
      </c>
      <c r="C24" s="111" t="s">
        <v>29</v>
      </c>
      <c r="D24" s="111" t="s">
        <v>30</v>
      </c>
    </row>
    <row r="25" spans="1:4" x14ac:dyDescent="0.25">
      <c r="A25" s="8" t="s">
        <v>3</v>
      </c>
      <c r="B25" s="83">
        <v>0</v>
      </c>
      <c r="C25" s="84">
        <v>0</v>
      </c>
      <c r="D25" s="85">
        <f>B25*C25</f>
        <v>0</v>
      </c>
    </row>
    <row r="26" spans="1:4" x14ac:dyDescent="0.25">
      <c r="A26" s="8" t="s">
        <v>4</v>
      </c>
      <c r="B26" s="83">
        <v>0</v>
      </c>
      <c r="C26" s="84">
        <v>0</v>
      </c>
      <c r="D26" s="85">
        <f t="shared" ref="D26:D30" si="3">B26*C26</f>
        <v>0</v>
      </c>
    </row>
    <row r="27" spans="1:4" x14ac:dyDescent="0.25">
      <c r="A27" s="8" t="s">
        <v>5</v>
      </c>
      <c r="B27" s="83">
        <v>0</v>
      </c>
      <c r="C27" s="84">
        <v>0</v>
      </c>
      <c r="D27" s="85">
        <f t="shared" si="3"/>
        <v>0</v>
      </c>
    </row>
    <row r="28" spans="1:4" x14ac:dyDescent="0.25">
      <c r="A28" s="8" t="s">
        <v>6</v>
      </c>
      <c r="B28" s="83">
        <v>0</v>
      </c>
      <c r="C28" s="84">
        <v>0</v>
      </c>
      <c r="D28" s="85">
        <f t="shared" si="3"/>
        <v>0</v>
      </c>
    </row>
    <row r="29" spans="1:4" x14ac:dyDescent="0.25">
      <c r="A29" s="8" t="s">
        <v>27</v>
      </c>
      <c r="B29" s="83">
        <v>0</v>
      </c>
      <c r="C29" s="84">
        <v>0</v>
      </c>
      <c r="D29" s="85">
        <f t="shared" si="3"/>
        <v>0</v>
      </c>
    </row>
    <row r="30" spans="1:4" x14ac:dyDescent="0.25">
      <c r="A30" s="8" t="s">
        <v>7</v>
      </c>
      <c r="B30" s="83">
        <v>0</v>
      </c>
      <c r="C30" s="84">
        <v>0</v>
      </c>
      <c r="D30" s="85">
        <f t="shared" si="3"/>
        <v>0</v>
      </c>
    </row>
    <row r="31" spans="1:4" x14ac:dyDescent="0.25">
      <c r="A31" s="8" t="s">
        <v>8</v>
      </c>
      <c r="B31" s="86">
        <f>SUM(B25:B30)</f>
        <v>0</v>
      </c>
      <c r="C31" s="88" t="s">
        <v>31</v>
      </c>
      <c r="D31" s="90">
        <f>SUM(D25:D30)</f>
        <v>0</v>
      </c>
    </row>
    <row r="32" spans="1:4" x14ac:dyDescent="0.25">
      <c r="A32" s="129" t="s">
        <v>19</v>
      </c>
      <c r="B32" s="82" t="s">
        <v>12</v>
      </c>
      <c r="C32" s="111" t="s">
        <v>29</v>
      </c>
      <c r="D32" s="111" t="s">
        <v>30</v>
      </c>
    </row>
    <row r="33" spans="1:4" x14ac:dyDescent="0.25">
      <c r="A33" s="8" t="s">
        <v>3</v>
      </c>
      <c r="B33" s="83">
        <v>0</v>
      </c>
      <c r="C33" s="84">
        <v>0</v>
      </c>
      <c r="D33" s="85">
        <f>B33*C33</f>
        <v>0</v>
      </c>
    </row>
    <row r="34" spans="1:4" x14ac:dyDescent="0.25">
      <c r="A34" s="8" t="s">
        <v>4</v>
      </c>
      <c r="B34" s="83">
        <v>0</v>
      </c>
      <c r="C34" s="84">
        <v>0</v>
      </c>
      <c r="D34" s="85">
        <f t="shared" ref="D34:D38" si="4">B34*C34</f>
        <v>0</v>
      </c>
    </row>
    <row r="35" spans="1:4" x14ac:dyDescent="0.25">
      <c r="A35" s="8" t="s">
        <v>5</v>
      </c>
      <c r="B35" s="83">
        <v>0</v>
      </c>
      <c r="C35" s="84">
        <v>0</v>
      </c>
      <c r="D35" s="85">
        <f t="shared" si="4"/>
        <v>0</v>
      </c>
    </row>
    <row r="36" spans="1:4" x14ac:dyDescent="0.25">
      <c r="A36" s="8" t="s">
        <v>6</v>
      </c>
      <c r="B36" s="83">
        <v>0</v>
      </c>
      <c r="C36" s="84">
        <v>0</v>
      </c>
      <c r="D36" s="85">
        <f t="shared" si="4"/>
        <v>0</v>
      </c>
    </row>
    <row r="37" spans="1:4" x14ac:dyDescent="0.25">
      <c r="A37" s="8" t="s">
        <v>27</v>
      </c>
      <c r="B37" s="83">
        <v>0</v>
      </c>
      <c r="C37" s="84">
        <v>0</v>
      </c>
      <c r="D37" s="85">
        <f t="shared" si="4"/>
        <v>0</v>
      </c>
    </row>
    <row r="38" spans="1:4" x14ac:dyDescent="0.25">
      <c r="A38" s="8" t="s">
        <v>7</v>
      </c>
      <c r="B38" s="83">
        <v>0</v>
      </c>
      <c r="C38" s="84">
        <v>0</v>
      </c>
      <c r="D38" s="85">
        <f t="shared" si="4"/>
        <v>0</v>
      </c>
    </row>
    <row r="39" spans="1:4" x14ac:dyDescent="0.25">
      <c r="A39" s="8" t="s">
        <v>8</v>
      </c>
      <c r="B39" s="86">
        <f>SUM(B33:B38)</f>
        <v>0</v>
      </c>
      <c r="C39" s="88" t="s">
        <v>31</v>
      </c>
      <c r="D39" s="90">
        <f>SUM(D33:D38)</f>
        <v>0</v>
      </c>
    </row>
    <row r="40" spans="1:4" x14ac:dyDescent="0.25">
      <c r="A40" s="129" t="s">
        <v>20</v>
      </c>
      <c r="B40" s="82" t="s">
        <v>12</v>
      </c>
      <c r="C40" s="111" t="s">
        <v>29</v>
      </c>
      <c r="D40" s="111" t="s">
        <v>30</v>
      </c>
    </row>
    <row r="41" spans="1:4" x14ac:dyDescent="0.25">
      <c r="A41" s="8" t="s">
        <v>3</v>
      </c>
      <c r="B41" s="83">
        <v>0</v>
      </c>
      <c r="C41" s="84">
        <v>0</v>
      </c>
      <c r="D41" s="85">
        <f>B41*C41</f>
        <v>0</v>
      </c>
    </row>
    <row r="42" spans="1:4" x14ac:dyDescent="0.25">
      <c r="A42" s="8" t="s">
        <v>4</v>
      </c>
      <c r="B42" s="83">
        <v>0</v>
      </c>
      <c r="C42" s="84">
        <v>0</v>
      </c>
      <c r="D42" s="85">
        <f t="shared" ref="D42:D46" si="5">B42*C42</f>
        <v>0</v>
      </c>
    </row>
    <row r="43" spans="1:4" x14ac:dyDescent="0.25">
      <c r="A43" s="8" t="s">
        <v>5</v>
      </c>
      <c r="B43" s="83">
        <v>0</v>
      </c>
      <c r="C43" s="84">
        <v>0</v>
      </c>
      <c r="D43" s="85">
        <f t="shared" si="5"/>
        <v>0</v>
      </c>
    </row>
    <row r="44" spans="1:4" x14ac:dyDescent="0.25">
      <c r="A44" s="8" t="s">
        <v>6</v>
      </c>
      <c r="B44" s="83">
        <v>0</v>
      </c>
      <c r="C44" s="84">
        <v>0</v>
      </c>
      <c r="D44" s="85">
        <f t="shared" si="5"/>
        <v>0</v>
      </c>
    </row>
    <row r="45" spans="1:4" x14ac:dyDescent="0.25">
      <c r="A45" s="8" t="s">
        <v>27</v>
      </c>
      <c r="B45" s="83">
        <v>0</v>
      </c>
      <c r="C45" s="84">
        <v>0</v>
      </c>
      <c r="D45" s="85">
        <f t="shared" si="5"/>
        <v>0</v>
      </c>
    </row>
    <row r="46" spans="1:4" x14ac:dyDescent="0.25">
      <c r="A46" s="8" t="s">
        <v>7</v>
      </c>
      <c r="B46" s="83">
        <v>0</v>
      </c>
      <c r="C46" s="84">
        <v>0</v>
      </c>
      <c r="D46" s="85">
        <f t="shared" si="5"/>
        <v>0</v>
      </c>
    </row>
    <row r="47" spans="1:4" x14ac:dyDescent="0.25">
      <c r="A47" s="8" t="s">
        <v>8</v>
      </c>
      <c r="B47" s="86">
        <f>SUM(B41:B46)</f>
        <v>0</v>
      </c>
      <c r="C47" s="88" t="s">
        <v>31</v>
      </c>
      <c r="D47" s="90">
        <f>SUM(D41:D46)</f>
        <v>0</v>
      </c>
    </row>
    <row r="48" spans="1:4" x14ac:dyDescent="0.25">
      <c r="A48" s="129" t="s">
        <v>21</v>
      </c>
      <c r="B48" s="82" t="s">
        <v>12</v>
      </c>
      <c r="C48" s="111" t="s">
        <v>29</v>
      </c>
      <c r="D48" s="111" t="s">
        <v>30</v>
      </c>
    </row>
    <row r="49" spans="1:4" x14ac:dyDescent="0.25">
      <c r="A49" s="8" t="s">
        <v>3</v>
      </c>
      <c r="B49" s="83">
        <v>0</v>
      </c>
      <c r="C49" s="84">
        <v>0</v>
      </c>
      <c r="D49" s="85">
        <f>B49*C49</f>
        <v>0</v>
      </c>
    </row>
    <row r="50" spans="1:4" x14ac:dyDescent="0.25">
      <c r="A50" s="8" t="s">
        <v>4</v>
      </c>
      <c r="B50" s="83">
        <v>0</v>
      </c>
      <c r="C50" s="84">
        <v>0</v>
      </c>
      <c r="D50" s="85">
        <f t="shared" ref="D50:D54" si="6">B50*C50</f>
        <v>0</v>
      </c>
    </row>
    <row r="51" spans="1:4" x14ac:dyDescent="0.25">
      <c r="A51" s="8" t="s">
        <v>5</v>
      </c>
      <c r="B51" s="83">
        <v>0</v>
      </c>
      <c r="C51" s="84">
        <v>0</v>
      </c>
      <c r="D51" s="85">
        <f t="shared" si="6"/>
        <v>0</v>
      </c>
    </row>
    <row r="52" spans="1:4" x14ac:dyDescent="0.25">
      <c r="A52" s="8" t="s">
        <v>6</v>
      </c>
      <c r="B52" s="83">
        <v>0</v>
      </c>
      <c r="C52" s="84">
        <v>0</v>
      </c>
      <c r="D52" s="85">
        <f t="shared" si="6"/>
        <v>0</v>
      </c>
    </row>
    <row r="53" spans="1:4" x14ac:dyDescent="0.25">
      <c r="A53" s="8" t="s">
        <v>27</v>
      </c>
      <c r="B53" s="83">
        <v>0</v>
      </c>
      <c r="C53" s="84">
        <v>0</v>
      </c>
      <c r="D53" s="85">
        <f t="shared" si="6"/>
        <v>0</v>
      </c>
    </row>
    <row r="54" spans="1:4" x14ac:dyDescent="0.25">
      <c r="A54" s="8" t="s">
        <v>7</v>
      </c>
      <c r="B54" s="83">
        <v>0</v>
      </c>
      <c r="C54" s="84">
        <v>0</v>
      </c>
      <c r="D54" s="85">
        <f t="shared" si="6"/>
        <v>0</v>
      </c>
    </row>
    <row r="55" spans="1:4" x14ac:dyDescent="0.25">
      <c r="A55" s="8" t="s">
        <v>8</v>
      </c>
      <c r="B55" s="86">
        <f>SUM(B49:B54)</f>
        <v>0</v>
      </c>
      <c r="C55" s="88" t="s">
        <v>31</v>
      </c>
      <c r="D55" s="90">
        <f>SUM(D49:D54)</f>
        <v>0</v>
      </c>
    </row>
    <row r="56" spans="1:4" x14ac:dyDescent="0.25">
      <c r="A56" s="129" t="s">
        <v>22</v>
      </c>
      <c r="B56" s="82" t="s">
        <v>12</v>
      </c>
      <c r="C56" s="111" t="s">
        <v>29</v>
      </c>
      <c r="D56" s="111" t="s">
        <v>30</v>
      </c>
    </row>
    <row r="57" spans="1:4" x14ac:dyDescent="0.25">
      <c r="A57" s="8" t="s">
        <v>3</v>
      </c>
      <c r="B57" s="83">
        <v>343</v>
      </c>
      <c r="C57" s="84">
        <v>0</v>
      </c>
      <c r="D57" s="85">
        <f>B57*C57</f>
        <v>0</v>
      </c>
    </row>
    <row r="58" spans="1:4" x14ac:dyDescent="0.25">
      <c r="A58" s="8" t="s">
        <v>4</v>
      </c>
      <c r="B58" s="83">
        <v>343</v>
      </c>
      <c r="C58" s="84">
        <v>0</v>
      </c>
      <c r="D58" s="85">
        <f t="shared" ref="D58:D62" si="7">B58*C58</f>
        <v>0</v>
      </c>
    </row>
    <row r="59" spans="1:4" x14ac:dyDescent="0.25">
      <c r="A59" s="8" t="s">
        <v>5</v>
      </c>
      <c r="B59" s="83">
        <v>360</v>
      </c>
      <c r="C59" s="84">
        <v>0</v>
      </c>
      <c r="D59" s="85">
        <f t="shared" si="7"/>
        <v>0</v>
      </c>
    </row>
    <row r="60" spans="1:4" x14ac:dyDescent="0.25">
      <c r="A60" s="8" t="s">
        <v>6</v>
      </c>
      <c r="B60" s="83">
        <v>350</v>
      </c>
      <c r="C60" s="84">
        <v>0</v>
      </c>
      <c r="D60" s="85">
        <f t="shared" si="7"/>
        <v>0</v>
      </c>
    </row>
    <row r="61" spans="1:4" x14ac:dyDescent="0.25">
      <c r="A61" s="8" t="s">
        <v>27</v>
      </c>
      <c r="B61" s="83">
        <v>348</v>
      </c>
      <c r="C61" s="84">
        <v>0</v>
      </c>
      <c r="D61" s="85">
        <f t="shared" si="7"/>
        <v>0</v>
      </c>
    </row>
    <row r="62" spans="1:4" x14ac:dyDescent="0.25">
      <c r="A62" s="8" t="s">
        <v>7</v>
      </c>
      <c r="B62" s="83">
        <v>347</v>
      </c>
      <c r="C62" s="84">
        <v>0</v>
      </c>
      <c r="D62" s="85">
        <f t="shared" si="7"/>
        <v>0</v>
      </c>
    </row>
    <row r="63" spans="1:4" x14ac:dyDescent="0.25">
      <c r="A63" s="8" t="s">
        <v>8</v>
      </c>
      <c r="B63" s="86">
        <f>SUM(B57:B62)</f>
        <v>2091</v>
      </c>
      <c r="C63" s="88" t="s">
        <v>31</v>
      </c>
      <c r="D63" s="90">
        <f>SUM(D57:D62)</f>
        <v>0</v>
      </c>
    </row>
    <row r="64" spans="1:4" x14ac:dyDescent="0.25">
      <c r="A64" s="4" t="s">
        <v>23</v>
      </c>
      <c r="B64" s="82" t="s">
        <v>12</v>
      </c>
      <c r="C64" s="111" t="s">
        <v>29</v>
      </c>
      <c r="D64" s="111" t="s">
        <v>30</v>
      </c>
    </row>
    <row r="65" spans="1:4" x14ac:dyDescent="0.25">
      <c r="A65" s="8" t="s">
        <v>3</v>
      </c>
      <c r="B65" s="83">
        <v>0</v>
      </c>
      <c r="C65" s="84">
        <v>0</v>
      </c>
      <c r="D65" s="85">
        <f>B65*C65</f>
        <v>0</v>
      </c>
    </row>
    <row r="66" spans="1:4" x14ac:dyDescent="0.25">
      <c r="A66" s="8" t="s">
        <v>4</v>
      </c>
      <c r="B66" s="83">
        <v>0</v>
      </c>
      <c r="C66" s="84">
        <v>0</v>
      </c>
      <c r="D66" s="85">
        <f t="shared" ref="D66:D70" si="8">B66*C66</f>
        <v>0</v>
      </c>
    </row>
    <row r="67" spans="1:4" x14ac:dyDescent="0.25">
      <c r="A67" s="8" t="s">
        <v>5</v>
      </c>
      <c r="B67" s="83">
        <v>0</v>
      </c>
      <c r="C67" s="84">
        <v>0</v>
      </c>
      <c r="D67" s="85">
        <f t="shared" si="8"/>
        <v>0</v>
      </c>
    </row>
    <row r="68" spans="1:4" x14ac:dyDescent="0.25">
      <c r="A68" s="8" t="s">
        <v>6</v>
      </c>
      <c r="B68" s="83">
        <v>0</v>
      </c>
      <c r="C68" s="84">
        <v>0</v>
      </c>
      <c r="D68" s="85">
        <f t="shared" si="8"/>
        <v>0</v>
      </c>
    </row>
    <row r="69" spans="1:4" x14ac:dyDescent="0.25">
      <c r="A69" s="8" t="s">
        <v>27</v>
      </c>
      <c r="B69" s="83">
        <v>0</v>
      </c>
      <c r="C69" s="84">
        <v>0</v>
      </c>
      <c r="D69" s="85">
        <f t="shared" si="8"/>
        <v>0</v>
      </c>
    </row>
    <row r="70" spans="1:4" x14ac:dyDescent="0.25">
      <c r="A70" s="8" t="s">
        <v>7</v>
      </c>
      <c r="B70" s="83">
        <v>0</v>
      </c>
      <c r="C70" s="84">
        <v>0</v>
      </c>
      <c r="D70" s="85">
        <f t="shared" si="8"/>
        <v>0</v>
      </c>
    </row>
    <row r="71" spans="1:4" x14ac:dyDescent="0.25">
      <c r="A71" s="8" t="s">
        <v>8</v>
      </c>
      <c r="B71" s="86">
        <f>SUM(B65:B70)</f>
        <v>0</v>
      </c>
      <c r="C71" s="88" t="s">
        <v>31</v>
      </c>
      <c r="D71" s="90">
        <f>SUM(D65:D70)</f>
        <v>0</v>
      </c>
    </row>
    <row r="72" spans="1:4" x14ac:dyDescent="0.25">
      <c r="A72" s="129" t="s">
        <v>24</v>
      </c>
      <c r="B72" s="82" t="s">
        <v>12</v>
      </c>
      <c r="C72" s="111" t="s">
        <v>29</v>
      </c>
      <c r="D72" s="111" t="s">
        <v>30</v>
      </c>
    </row>
    <row r="73" spans="1:4" x14ac:dyDescent="0.25">
      <c r="A73" s="8" t="s">
        <v>3</v>
      </c>
      <c r="B73" s="83">
        <v>76</v>
      </c>
      <c r="C73" s="84">
        <v>0</v>
      </c>
      <c r="D73" s="85">
        <f>B73*C73</f>
        <v>0</v>
      </c>
    </row>
    <row r="74" spans="1:4" x14ac:dyDescent="0.25">
      <c r="A74" s="8" t="s">
        <v>4</v>
      </c>
      <c r="B74" s="83">
        <v>76</v>
      </c>
      <c r="C74" s="84">
        <v>0</v>
      </c>
      <c r="D74" s="85">
        <f t="shared" ref="D74:D78" si="9">B74*C74</f>
        <v>0</v>
      </c>
    </row>
    <row r="75" spans="1:4" x14ac:dyDescent="0.25">
      <c r="A75" s="8" t="s">
        <v>5</v>
      </c>
      <c r="B75" s="83">
        <v>89</v>
      </c>
      <c r="C75" s="84">
        <v>0</v>
      </c>
      <c r="D75" s="85">
        <f t="shared" si="9"/>
        <v>0</v>
      </c>
    </row>
    <row r="76" spans="1:4" x14ac:dyDescent="0.25">
      <c r="A76" s="8" t="s">
        <v>6</v>
      </c>
      <c r="B76" s="83">
        <v>82</v>
      </c>
      <c r="C76" s="84">
        <v>0</v>
      </c>
      <c r="D76" s="85">
        <f t="shared" si="9"/>
        <v>0</v>
      </c>
    </row>
    <row r="77" spans="1:4" x14ac:dyDescent="0.25">
      <c r="A77" s="8" t="s">
        <v>27</v>
      </c>
      <c r="B77" s="83">
        <v>84</v>
      </c>
      <c r="C77" s="84">
        <v>0</v>
      </c>
      <c r="D77" s="85">
        <f t="shared" si="9"/>
        <v>0</v>
      </c>
    </row>
    <row r="78" spans="1:4" x14ac:dyDescent="0.25">
      <c r="A78" s="8" t="s">
        <v>7</v>
      </c>
      <c r="B78" s="83">
        <v>83</v>
      </c>
      <c r="C78" s="84">
        <v>0</v>
      </c>
      <c r="D78" s="85">
        <f t="shared" si="9"/>
        <v>0</v>
      </c>
    </row>
    <row r="79" spans="1:4" x14ac:dyDescent="0.25">
      <c r="A79" s="8" t="s">
        <v>8</v>
      </c>
      <c r="B79" s="86">
        <f>SUM(B73:B78)</f>
        <v>490</v>
      </c>
      <c r="C79" s="88" t="s">
        <v>31</v>
      </c>
      <c r="D79" s="90">
        <f>SUM(D73:D78)</f>
        <v>0</v>
      </c>
    </row>
    <row r="80" spans="1:4" x14ac:dyDescent="0.25">
      <c r="A80" s="4" t="s">
        <v>25</v>
      </c>
      <c r="B80" s="82" t="s">
        <v>12</v>
      </c>
      <c r="C80" s="111" t="s">
        <v>29</v>
      </c>
      <c r="D80" s="111" t="s">
        <v>30</v>
      </c>
    </row>
    <row r="81" spans="1:4" x14ac:dyDescent="0.25">
      <c r="A81" s="8" t="s">
        <v>3</v>
      </c>
      <c r="B81" s="83">
        <v>0</v>
      </c>
      <c r="C81" s="84">
        <v>0</v>
      </c>
      <c r="D81" s="85">
        <f>B81*C81</f>
        <v>0</v>
      </c>
    </row>
    <row r="82" spans="1:4" x14ac:dyDescent="0.25">
      <c r="A82" s="8" t="s">
        <v>4</v>
      </c>
      <c r="B82" s="83">
        <v>0</v>
      </c>
      <c r="C82" s="84">
        <v>0</v>
      </c>
      <c r="D82" s="85">
        <f t="shared" ref="D82:D86" si="10">B82*C82</f>
        <v>0</v>
      </c>
    </row>
    <row r="83" spans="1:4" x14ac:dyDescent="0.25">
      <c r="A83" s="8" t="s">
        <v>5</v>
      </c>
      <c r="B83" s="83">
        <v>0</v>
      </c>
      <c r="C83" s="84">
        <v>0</v>
      </c>
      <c r="D83" s="85">
        <f t="shared" si="10"/>
        <v>0</v>
      </c>
    </row>
    <row r="84" spans="1:4" x14ac:dyDescent="0.25">
      <c r="A84" s="8" t="s">
        <v>6</v>
      </c>
      <c r="B84" s="83">
        <v>0</v>
      </c>
      <c r="C84" s="84">
        <v>0</v>
      </c>
      <c r="D84" s="85">
        <f t="shared" si="10"/>
        <v>0</v>
      </c>
    </row>
    <row r="85" spans="1:4" x14ac:dyDescent="0.25">
      <c r="A85" s="8" t="s">
        <v>27</v>
      </c>
      <c r="B85" s="83">
        <v>0</v>
      </c>
      <c r="C85" s="84">
        <v>0</v>
      </c>
      <c r="D85" s="85">
        <f t="shared" si="10"/>
        <v>0</v>
      </c>
    </row>
    <row r="86" spans="1:4" x14ac:dyDescent="0.25">
      <c r="A86" s="8" t="s">
        <v>7</v>
      </c>
      <c r="B86" s="83">
        <v>0</v>
      </c>
      <c r="C86" s="84">
        <v>0</v>
      </c>
      <c r="D86" s="85">
        <f t="shared" si="10"/>
        <v>0</v>
      </c>
    </row>
    <row r="87" spans="1:4" x14ac:dyDescent="0.25">
      <c r="A87" s="8" t="s">
        <v>8</v>
      </c>
      <c r="B87" s="86">
        <f>SUM(B81:B86)</f>
        <v>0</v>
      </c>
      <c r="C87" s="88" t="s">
        <v>31</v>
      </c>
      <c r="D87" s="90">
        <f>SUM(D81:D86)</f>
        <v>0</v>
      </c>
    </row>
    <row r="88" spans="1:4" ht="24" x14ac:dyDescent="0.25">
      <c r="A88" s="4" t="s">
        <v>26</v>
      </c>
      <c r="B88" s="82" t="s">
        <v>12</v>
      </c>
      <c r="C88" s="111" t="s">
        <v>29</v>
      </c>
      <c r="D88" s="111" t="s">
        <v>30</v>
      </c>
    </row>
    <row r="89" spans="1:4" x14ac:dyDescent="0.25">
      <c r="A89" s="8" t="s">
        <v>3</v>
      </c>
      <c r="B89" s="83">
        <v>0</v>
      </c>
      <c r="C89" s="84">
        <v>0</v>
      </c>
      <c r="D89" s="85">
        <f>B89*C89</f>
        <v>0</v>
      </c>
    </row>
    <row r="90" spans="1:4" x14ac:dyDescent="0.25">
      <c r="A90" s="8" t="s">
        <v>4</v>
      </c>
      <c r="B90" s="83">
        <v>0</v>
      </c>
      <c r="C90" s="84">
        <v>0</v>
      </c>
      <c r="D90" s="85">
        <f t="shared" ref="D90:D94" si="11">B90*C90</f>
        <v>0</v>
      </c>
    </row>
    <row r="91" spans="1:4" x14ac:dyDescent="0.25">
      <c r="A91" s="8" t="s">
        <v>5</v>
      </c>
      <c r="B91" s="83">
        <v>0</v>
      </c>
      <c r="C91" s="84">
        <v>0</v>
      </c>
      <c r="D91" s="85">
        <f t="shared" si="11"/>
        <v>0</v>
      </c>
    </row>
    <row r="92" spans="1:4" x14ac:dyDescent="0.25">
      <c r="A92" s="8" t="s">
        <v>6</v>
      </c>
      <c r="B92" s="83">
        <v>0</v>
      </c>
      <c r="C92" s="84">
        <v>0</v>
      </c>
      <c r="D92" s="85">
        <f t="shared" si="11"/>
        <v>0</v>
      </c>
    </row>
    <row r="93" spans="1:4" x14ac:dyDescent="0.25">
      <c r="A93" s="8" t="s">
        <v>27</v>
      </c>
      <c r="B93" s="83">
        <v>0</v>
      </c>
      <c r="C93" s="84">
        <v>0</v>
      </c>
      <c r="D93" s="85">
        <f t="shared" si="11"/>
        <v>0</v>
      </c>
    </row>
    <row r="94" spans="1:4" x14ac:dyDescent="0.25">
      <c r="A94" s="8" t="s">
        <v>7</v>
      </c>
      <c r="B94" s="83">
        <v>0</v>
      </c>
      <c r="C94" s="84">
        <v>0</v>
      </c>
      <c r="D94" s="85">
        <f t="shared" si="11"/>
        <v>0</v>
      </c>
    </row>
    <row r="95" spans="1:4" x14ac:dyDescent="0.25">
      <c r="A95" s="9" t="s">
        <v>8</v>
      </c>
      <c r="B95" s="86">
        <f>SUM(B89:B94)</f>
        <v>0</v>
      </c>
      <c r="C95" s="194" t="s">
        <v>31</v>
      </c>
      <c r="D95" s="90">
        <f>SUM(D89:D94)</f>
        <v>0</v>
      </c>
    </row>
    <row r="96" spans="1:4" x14ac:dyDescent="0.25">
      <c r="A96" s="91" t="s">
        <v>285</v>
      </c>
      <c r="B96" s="82">
        <f>B8+B14+B23+B31+B39+B47+B55+B63+B71+B79+B87+B95</f>
        <v>7847</v>
      </c>
      <c r="C96" s="195"/>
      <c r="D96" s="71">
        <f>D8+D14+D23+D31+D39+D47+D55+D63+D71+D79+D87+D95</f>
        <v>0</v>
      </c>
    </row>
    <row r="97" spans="1:4" x14ac:dyDescent="0.25">
      <c r="A97" s="188" t="s">
        <v>286</v>
      </c>
      <c r="B97" s="189"/>
      <c r="C97" s="190"/>
      <c r="D97" s="137">
        <f>ROUNDUP(D96*5%,2)</f>
        <v>0</v>
      </c>
    </row>
    <row r="98" spans="1:4" x14ac:dyDescent="0.25">
      <c r="A98" s="191" t="s">
        <v>304</v>
      </c>
      <c r="B98" s="192"/>
      <c r="C98" s="193"/>
      <c r="D98" s="112">
        <f>D96+D97</f>
        <v>0</v>
      </c>
    </row>
  </sheetData>
  <sheetProtection password="CC09" sheet="1" objects="1" scenarios="1"/>
  <mergeCells count="6">
    <mergeCell ref="A1:D1"/>
    <mergeCell ref="C2:D2"/>
    <mergeCell ref="A15:D15"/>
    <mergeCell ref="A97:C97"/>
    <mergeCell ref="A98:C98"/>
    <mergeCell ref="C95:C9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28" workbookViewId="0">
      <selection activeCell="B21" sqref="B21:C21"/>
    </sheetView>
  </sheetViews>
  <sheetFormatPr defaultRowHeight="15" x14ac:dyDescent="0.25"/>
  <cols>
    <col min="1" max="1" width="20.28515625" style="73" customWidth="1"/>
    <col min="2" max="2" width="20.5703125" style="73" customWidth="1"/>
    <col min="3" max="3" width="18" style="73" customWidth="1"/>
    <col min="4" max="4" width="18.28515625" style="73" customWidth="1"/>
    <col min="5" max="16384" width="9.140625" style="73"/>
  </cols>
  <sheetData>
    <row r="1" spans="1:4" x14ac:dyDescent="0.25">
      <c r="A1" s="196" t="s">
        <v>312</v>
      </c>
      <c r="B1" s="196"/>
      <c r="C1" s="196"/>
      <c r="D1" s="196"/>
    </row>
    <row r="2" spans="1:4" ht="36" x14ac:dyDescent="0.25">
      <c r="A2" s="124" t="s">
        <v>0</v>
      </c>
      <c r="B2" s="130" t="s">
        <v>313</v>
      </c>
      <c r="C2" s="186" t="s">
        <v>28</v>
      </c>
      <c r="D2" s="186"/>
    </row>
    <row r="3" spans="1:4" ht="15" customHeight="1" x14ac:dyDescent="0.25">
      <c r="A3" s="126" t="s">
        <v>2</v>
      </c>
      <c r="B3" s="125" t="s">
        <v>1</v>
      </c>
      <c r="C3" s="131" t="s">
        <v>29</v>
      </c>
      <c r="D3" s="131" t="s">
        <v>30</v>
      </c>
    </row>
    <row r="4" spans="1:4" x14ac:dyDescent="0.25">
      <c r="A4" s="8" t="s">
        <v>3</v>
      </c>
      <c r="B4" s="118">
        <v>1486</v>
      </c>
      <c r="C4" s="84">
        <v>0</v>
      </c>
      <c r="D4" s="85">
        <f>B4*C4</f>
        <v>0</v>
      </c>
    </row>
    <row r="5" spans="1:4" x14ac:dyDescent="0.25">
      <c r="A5" s="8" t="s">
        <v>5</v>
      </c>
      <c r="B5" s="118">
        <v>2435</v>
      </c>
      <c r="C5" s="84">
        <v>0</v>
      </c>
      <c r="D5" s="85">
        <f t="shared" ref="D5:D7" si="0">B5*C5</f>
        <v>0</v>
      </c>
    </row>
    <row r="6" spans="1:4" x14ac:dyDescent="0.25">
      <c r="A6" s="8" t="s">
        <v>6</v>
      </c>
      <c r="B6" s="118">
        <v>1267</v>
      </c>
      <c r="C6" s="84">
        <v>0</v>
      </c>
      <c r="D6" s="85">
        <f t="shared" si="0"/>
        <v>0</v>
      </c>
    </row>
    <row r="7" spans="1:4" x14ac:dyDescent="0.25">
      <c r="A7" s="8" t="s">
        <v>27</v>
      </c>
      <c r="B7" s="118">
        <v>1219</v>
      </c>
      <c r="C7" s="84">
        <v>0</v>
      </c>
      <c r="D7" s="85">
        <f t="shared" si="0"/>
        <v>0</v>
      </c>
    </row>
    <row r="8" spans="1:4" x14ac:dyDescent="0.25">
      <c r="A8" s="2" t="s">
        <v>8</v>
      </c>
      <c r="B8" s="120">
        <f>SUM(B4:B7)</f>
        <v>6407</v>
      </c>
      <c r="C8" s="78" t="s">
        <v>31</v>
      </c>
      <c r="D8" s="87">
        <f>SUM(D4:D7)</f>
        <v>0</v>
      </c>
    </row>
    <row r="9" spans="1:4" ht="15" customHeight="1" x14ac:dyDescent="0.25">
      <c r="A9" s="126" t="s">
        <v>2</v>
      </c>
      <c r="B9" s="132" t="s">
        <v>9</v>
      </c>
      <c r="C9" s="131" t="s">
        <v>29</v>
      </c>
      <c r="D9" s="131" t="s">
        <v>30</v>
      </c>
    </row>
    <row r="10" spans="1:4" x14ac:dyDescent="0.25">
      <c r="A10" s="8" t="s">
        <v>3</v>
      </c>
      <c r="B10" s="118">
        <v>0</v>
      </c>
      <c r="C10" s="84">
        <v>0</v>
      </c>
      <c r="D10" s="85">
        <f>B10*C10</f>
        <v>0</v>
      </c>
    </row>
    <row r="11" spans="1:4" x14ac:dyDescent="0.25">
      <c r="A11" s="8" t="s">
        <v>5</v>
      </c>
      <c r="B11" s="118">
        <v>0</v>
      </c>
      <c r="C11" s="84">
        <v>0</v>
      </c>
      <c r="D11" s="85">
        <f t="shared" ref="D11:D13" si="1">B11*C11</f>
        <v>0</v>
      </c>
    </row>
    <row r="12" spans="1:4" x14ac:dyDescent="0.25">
      <c r="A12" s="8" t="s">
        <v>6</v>
      </c>
      <c r="B12" s="118">
        <v>0</v>
      </c>
      <c r="C12" s="84">
        <v>0</v>
      </c>
      <c r="D12" s="85">
        <f t="shared" si="1"/>
        <v>0</v>
      </c>
    </row>
    <row r="13" spans="1:4" x14ac:dyDescent="0.25">
      <c r="A13" s="8" t="s">
        <v>27</v>
      </c>
      <c r="B13" s="118">
        <v>0</v>
      </c>
      <c r="C13" s="84">
        <v>0</v>
      </c>
      <c r="D13" s="85">
        <f t="shared" si="1"/>
        <v>0</v>
      </c>
    </row>
    <row r="14" spans="1:4" x14ac:dyDescent="0.25">
      <c r="A14" s="2" t="s">
        <v>8</v>
      </c>
      <c r="B14" s="120">
        <f>SUM(B10:B13)</f>
        <v>0</v>
      </c>
      <c r="C14" s="88" t="s">
        <v>31</v>
      </c>
      <c r="D14" s="89">
        <f>SUM(D10:D13)</f>
        <v>0</v>
      </c>
    </row>
    <row r="15" spans="1:4" x14ac:dyDescent="0.25">
      <c r="A15" s="160" t="s">
        <v>11</v>
      </c>
      <c r="B15" s="160"/>
      <c r="C15" s="160"/>
      <c r="D15" s="160"/>
    </row>
    <row r="16" spans="1:4" x14ac:dyDescent="0.25">
      <c r="A16" s="133" t="s">
        <v>2</v>
      </c>
      <c r="B16" s="134" t="s">
        <v>12</v>
      </c>
      <c r="C16" s="131" t="s">
        <v>29</v>
      </c>
      <c r="D16" s="131" t="s">
        <v>30</v>
      </c>
    </row>
    <row r="17" spans="1:4" x14ac:dyDescent="0.25">
      <c r="A17" s="8" t="s">
        <v>3</v>
      </c>
      <c r="B17" s="118">
        <v>244</v>
      </c>
      <c r="C17" s="84">
        <v>0</v>
      </c>
      <c r="D17" s="85">
        <f>B17*C17</f>
        <v>0</v>
      </c>
    </row>
    <row r="18" spans="1:4" x14ac:dyDescent="0.25">
      <c r="A18" s="8" t="s">
        <v>4</v>
      </c>
      <c r="B18" s="118">
        <v>0</v>
      </c>
      <c r="C18" s="84">
        <v>0</v>
      </c>
      <c r="D18" s="85">
        <f t="shared" ref="D18:D22" si="2">B18*C18</f>
        <v>0</v>
      </c>
    </row>
    <row r="19" spans="1:4" x14ac:dyDescent="0.25">
      <c r="A19" s="8" t="s">
        <v>5</v>
      </c>
      <c r="B19" s="118">
        <v>169</v>
      </c>
      <c r="C19" s="84">
        <v>0</v>
      </c>
      <c r="D19" s="85">
        <f t="shared" si="2"/>
        <v>0</v>
      </c>
    </row>
    <row r="20" spans="1:4" x14ac:dyDescent="0.25">
      <c r="A20" s="8" t="s">
        <v>6</v>
      </c>
      <c r="B20" s="118">
        <v>204</v>
      </c>
      <c r="C20" s="84">
        <v>0</v>
      </c>
      <c r="D20" s="85">
        <f t="shared" si="2"/>
        <v>0</v>
      </c>
    </row>
    <row r="21" spans="1:4" x14ac:dyDescent="0.25">
      <c r="A21" s="8" t="s">
        <v>27</v>
      </c>
      <c r="B21" s="118">
        <v>163</v>
      </c>
      <c r="C21" s="84">
        <v>0</v>
      </c>
      <c r="D21" s="85">
        <f t="shared" si="2"/>
        <v>0</v>
      </c>
    </row>
    <row r="22" spans="1:4" x14ac:dyDescent="0.25">
      <c r="A22" s="8" t="s">
        <v>7</v>
      </c>
      <c r="B22" s="118">
        <v>239</v>
      </c>
      <c r="C22" s="84">
        <v>0</v>
      </c>
      <c r="D22" s="85">
        <f t="shared" si="2"/>
        <v>0</v>
      </c>
    </row>
    <row r="23" spans="1:4" x14ac:dyDescent="0.25">
      <c r="A23" s="6" t="s">
        <v>8</v>
      </c>
      <c r="B23" s="120">
        <f>SUM(B17:B22)</f>
        <v>1019</v>
      </c>
      <c r="C23" s="88" t="s">
        <v>31</v>
      </c>
      <c r="D23" s="90">
        <f>SUM(D17:D22)</f>
        <v>0</v>
      </c>
    </row>
    <row r="24" spans="1:4" x14ac:dyDescent="0.25">
      <c r="A24" s="1" t="s">
        <v>18</v>
      </c>
      <c r="B24" s="134" t="s">
        <v>12</v>
      </c>
      <c r="C24" s="131" t="s">
        <v>29</v>
      </c>
      <c r="D24" s="131" t="s">
        <v>30</v>
      </c>
    </row>
    <row r="25" spans="1:4" x14ac:dyDescent="0.25">
      <c r="A25" s="8" t="s">
        <v>3</v>
      </c>
      <c r="B25" s="118">
        <v>1427</v>
      </c>
      <c r="C25" s="84">
        <v>0</v>
      </c>
      <c r="D25" s="85">
        <f>B25*C25</f>
        <v>0</v>
      </c>
    </row>
    <row r="26" spans="1:4" x14ac:dyDescent="0.25">
      <c r="A26" s="8" t="s">
        <v>4</v>
      </c>
      <c r="B26" s="118">
        <v>0</v>
      </c>
      <c r="C26" s="84">
        <v>0</v>
      </c>
      <c r="D26" s="85">
        <f t="shared" ref="D26:D30" si="3">B26*C26</f>
        <v>0</v>
      </c>
    </row>
    <row r="27" spans="1:4" x14ac:dyDescent="0.25">
      <c r="A27" s="8" t="s">
        <v>5</v>
      </c>
      <c r="B27" s="118">
        <v>937</v>
      </c>
      <c r="C27" s="84">
        <v>0</v>
      </c>
      <c r="D27" s="85">
        <f t="shared" si="3"/>
        <v>0</v>
      </c>
    </row>
    <row r="28" spans="1:4" x14ac:dyDescent="0.25">
      <c r="A28" s="8" t="s">
        <v>6</v>
      </c>
      <c r="B28" s="118">
        <v>1328</v>
      </c>
      <c r="C28" s="84">
        <v>0</v>
      </c>
      <c r="D28" s="85">
        <f t="shared" si="3"/>
        <v>0</v>
      </c>
    </row>
    <row r="29" spans="1:4" x14ac:dyDescent="0.25">
      <c r="A29" s="8" t="s">
        <v>27</v>
      </c>
      <c r="B29" s="118">
        <v>883</v>
      </c>
      <c r="C29" s="84">
        <v>0</v>
      </c>
      <c r="D29" s="85">
        <f t="shared" si="3"/>
        <v>0</v>
      </c>
    </row>
    <row r="30" spans="1:4" x14ac:dyDescent="0.25">
      <c r="A30" s="8" t="s">
        <v>7</v>
      </c>
      <c r="B30" s="118">
        <v>1314</v>
      </c>
      <c r="C30" s="84">
        <v>0</v>
      </c>
      <c r="D30" s="85">
        <f t="shared" si="3"/>
        <v>0</v>
      </c>
    </row>
    <row r="31" spans="1:4" x14ac:dyDescent="0.25">
      <c r="A31" s="2" t="s">
        <v>8</v>
      </c>
      <c r="B31" s="120">
        <f>SUM(B25:B30)</f>
        <v>5889</v>
      </c>
      <c r="C31" s="88" t="s">
        <v>31</v>
      </c>
      <c r="D31" s="90">
        <f>SUM(D25:D30)</f>
        <v>0</v>
      </c>
    </row>
    <row r="32" spans="1:4" x14ac:dyDescent="0.25">
      <c r="A32" s="1" t="s">
        <v>19</v>
      </c>
      <c r="B32" s="134" t="s">
        <v>12</v>
      </c>
      <c r="C32" s="131" t="s">
        <v>29</v>
      </c>
      <c r="D32" s="131" t="s">
        <v>30</v>
      </c>
    </row>
    <row r="33" spans="1:4" x14ac:dyDescent="0.25">
      <c r="A33" s="8" t="s">
        <v>3</v>
      </c>
      <c r="B33" s="118">
        <v>59</v>
      </c>
      <c r="C33" s="84">
        <v>0</v>
      </c>
      <c r="D33" s="85">
        <f>B33*C33</f>
        <v>0</v>
      </c>
    </row>
    <row r="34" spans="1:4" x14ac:dyDescent="0.25">
      <c r="A34" s="8" t="s">
        <v>4</v>
      </c>
      <c r="B34" s="118">
        <v>0</v>
      </c>
      <c r="C34" s="84">
        <v>0</v>
      </c>
      <c r="D34" s="85">
        <f t="shared" ref="D34:D38" si="4">B34*C34</f>
        <v>0</v>
      </c>
    </row>
    <row r="35" spans="1:4" x14ac:dyDescent="0.25">
      <c r="A35" s="8" t="s">
        <v>5</v>
      </c>
      <c r="B35" s="118">
        <v>133</v>
      </c>
      <c r="C35" s="84">
        <v>0</v>
      </c>
      <c r="D35" s="85">
        <f t="shared" si="4"/>
        <v>0</v>
      </c>
    </row>
    <row r="36" spans="1:4" x14ac:dyDescent="0.25">
      <c r="A36" s="8" t="s">
        <v>6</v>
      </c>
      <c r="B36" s="118">
        <v>31</v>
      </c>
      <c r="C36" s="84">
        <v>0</v>
      </c>
      <c r="D36" s="85">
        <f t="shared" si="4"/>
        <v>0</v>
      </c>
    </row>
    <row r="37" spans="1:4" x14ac:dyDescent="0.25">
      <c r="A37" s="8" t="s">
        <v>27</v>
      </c>
      <c r="B37" s="118">
        <v>114</v>
      </c>
      <c r="C37" s="84">
        <v>0</v>
      </c>
      <c r="D37" s="85">
        <f t="shared" si="4"/>
        <v>0</v>
      </c>
    </row>
    <row r="38" spans="1:4" x14ac:dyDescent="0.25">
      <c r="A38" s="8" t="s">
        <v>7</v>
      </c>
      <c r="B38" s="118">
        <v>57</v>
      </c>
      <c r="C38" s="84">
        <v>0</v>
      </c>
      <c r="D38" s="85">
        <f t="shared" si="4"/>
        <v>0</v>
      </c>
    </row>
    <row r="39" spans="1:4" x14ac:dyDescent="0.25">
      <c r="A39" s="2" t="s">
        <v>8</v>
      </c>
      <c r="B39" s="120">
        <f>SUM(B33:B38)</f>
        <v>394</v>
      </c>
      <c r="C39" s="88" t="s">
        <v>31</v>
      </c>
      <c r="D39" s="90">
        <f>SUM(D33:D38)</f>
        <v>0</v>
      </c>
    </row>
    <row r="40" spans="1:4" x14ac:dyDescent="0.25">
      <c r="A40" s="3" t="s">
        <v>20</v>
      </c>
      <c r="B40" s="134" t="s">
        <v>12</v>
      </c>
      <c r="C40" s="131" t="s">
        <v>29</v>
      </c>
      <c r="D40" s="131" t="s">
        <v>30</v>
      </c>
    </row>
    <row r="41" spans="1:4" x14ac:dyDescent="0.25">
      <c r="A41" s="8" t="s">
        <v>3</v>
      </c>
      <c r="B41" s="118">
        <v>1</v>
      </c>
      <c r="C41" s="84">
        <v>0</v>
      </c>
      <c r="D41" s="85">
        <f>B41*C41</f>
        <v>0</v>
      </c>
    </row>
    <row r="42" spans="1:4" x14ac:dyDescent="0.25">
      <c r="A42" s="8" t="s">
        <v>4</v>
      </c>
      <c r="B42" s="118">
        <v>0</v>
      </c>
      <c r="C42" s="84">
        <v>0</v>
      </c>
      <c r="D42" s="85">
        <f t="shared" ref="D42:D46" si="5">B42*C42</f>
        <v>0</v>
      </c>
    </row>
    <row r="43" spans="1:4" x14ac:dyDescent="0.25">
      <c r="A43" s="8" t="s">
        <v>5</v>
      </c>
      <c r="B43" s="118">
        <v>0</v>
      </c>
      <c r="C43" s="84">
        <v>0</v>
      </c>
      <c r="D43" s="85">
        <f t="shared" si="5"/>
        <v>0</v>
      </c>
    </row>
    <row r="44" spans="1:4" x14ac:dyDescent="0.25">
      <c r="A44" s="8" t="s">
        <v>6</v>
      </c>
      <c r="B44" s="118">
        <v>2</v>
      </c>
      <c r="C44" s="84">
        <v>0</v>
      </c>
      <c r="D44" s="85">
        <f t="shared" si="5"/>
        <v>0</v>
      </c>
    </row>
    <row r="45" spans="1:4" x14ac:dyDescent="0.25">
      <c r="A45" s="8" t="s">
        <v>27</v>
      </c>
      <c r="B45" s="118">
        <v>1</v>
      </c>
      <c r="C45" s="84">
        <v>0</v>
      </c>
      <c r="D45" s="85">
        <f t="shared" si="5"/>
        <v>0</v>
      </c>
    </row>
    <row r="46" spans="1:4" x14ac:dyDescent="0.25">
      <c r="A46" s="8" t="s">
        <v>7</v>
      </c>
      <c r="B46" s="118">
        <v>2</v>
      </c>
      <c r="C46" s="84">
        <v>0</v>
      </c>
      <c r="D46" s="85">
        <f t="shared" si="5"/>
        <v>0</v>
      </c>
    </row>
    <row r="47" spans="1:4" x14ac:dyDescent="0.25">
      <c r="A47" s="2" t="s">
        <v>8</v>
      </c>
      <c r="B47" s="120">
        <f>SUM(B41:B46)</f>
        <v>6</v>
      </c>
      <c r="C47" s="88" t="s">
        <v>31</v>
      </c>
      <c r="D47" s="90">
        <f>SUM(D41:D46)</f>
        <v>0</v>
      </c>
    </row>
    <row r="48" spans="1:4" x14ac:dyDescent="0.25">
      <c r="A48" s="1" t="s">
        <v>21</v>
      </c>
      <c r="B48" s="134" t="s">
        <v>12</v>
      </c>
      <c r="C48" s="131" t="s">
        <v>29</v>
      </c>
      <c r="D48" s="131" t="s">
        <v>30</v>
      </c>
    </row>
    <row r="49" spans="1:4" x14ac:dyDescent="0.25">
      <c r="A49" s="8" t="s">
        <v>3</v>
      </c>
      <c r="B49" s="118">
        <v>279</v>
      </c>
      <c r="C49" s="84">
        <v>0</v>
      </c>
      <c r="D49" s="85">
        <f>B49*C49</f>
        <v>0</v>
      </c>
    </row>
    <row r="50" spans="1:4" x14ac:dyDescent="0.25">
      <c r="A50" s="8" t="s">
        <v>4</v>
      </c>
      <c r="B50" s="118">
        <v>1792</v>
      </c>
      <c r="C50" s="84">
        <v>0</v>
      </c>
      <c r="D50" s="85">
        <f t="shared" ref="D50:D54" si="6">B50*C50</f>
        <v>0</v>
      </c>
    </row>
    <row r="51" spans="1:4" x14ac:dyDescent="0.25">
      <c r="A51" s="8" t="s">
        <v>5</v>
      </c>
      <c r="B51" s="118">
        <v>112</v>
      </c>
      <c r="C51" s="84">
        <v>0</v>
      </c>
      <c r="D51" s="85">
        <f t="shared" si="6"/>
        <v>0</v>
      </c>
    </row>
    <row r="52" spans="1:4" x14ac:dyDescent="0.25">
      <c r="A52" s="8" t="s">
        <v>6</v>
      </c>
      <c r="B52" s="118">
        <v>402</v>
      </c>
      <c r="C52" s="84">
        <v>0</v>
      </c>
      <c r="D52" s="85">
        <f t="shared" si="6"/>
        <v>0</v>
      </c>
    </row>
    <row r="53" spans="1:4" x14ac:dyDescent="0.25">
      <c r="A53" s="8" t="s">
        <v>27</v>
      </c>
      <c r="B53" s="118">
        <v>191</v>
      </c>
      <c r="C53" s="84">
        <v>0</v>
      </c>
      <c r="D53" s="85">
        <f t="shared" si="6"/>
        <v>0</v>
      </c>
    </row>
    <row r="54" spans="1:4" x14ac:dyDescent="0.25">
      <c r="A54" s="8" t="s">
        <v>7</v>
      </c>
      <c r="B54" s="118">
        <v>418</v>
      </c>
      <c r="C54" s="84">
        <v>0</v>
      </c>
      <c r="D54" s="85">
        <f t="shared" si="6"/>
        <v>0</v>
      </c>
    </row>
    <row r="55" spans="1:4" x14ac:dyDescent="0.25">
      <c r="A55" s="2" t="s">
        <v>8</v>
      </c>
      <c r="B55" s="120">
        <f>SUM(B49:B54)</f>
        <v>3194</v>
      </c>
      <c r="C55" s="88" t="s">
        <v>31</v>
      </c>
      <c r="D55" s="90">
        <f>SUM(D49:D54)</f>
        <v>0</v>
      </c>
    </row>
    <row r="56" spans="1:4" x14ac:dyDescent="0.25">
      <c r="A56" s="3" t="s">
        <v>22</v>
      </c>
      <c r="B56" s="134" t="s">
        <v>12</v>
      </c>
      <c r="C56" s="131" t="s">
        <v>29</v>
      </c>
      <c r="D56" s="131" t="s">
        <v>30</v>
      </c>
    </row>
    <row r="57" spans="1:4" x14ac:dyDescent="0.25">
      <c r="A57" s="8" t="s">
        <v>3</v>
      </c>
      <c r="B57" s="118">
        <v>360</v>
      </c>
      <c r="C57" s="84">
        <v>0</v>
      </c>
      <c r="D57" s="85">
        <f>B57*C57</f>
        <v>0</v>
      </c>
    </row>
    <row r="58" spans="1:4" x14ac:dyDescent="0.25">
      <c r="A58" s="8" t="s">
        <v>4</v>
      </c>
      <c r="B58" s="118">
        <v>0</v>
      </c>
      <c r="C58" s="84">
        <v>0</v>
      </c>
      <c r="D58" s="85">
        <f t="shared" ref="D58:D62" si="7">B58*C58</f>
        <v>0</v>
      </c>
    </row>
    <row r="59" spans="1:4" x14ac:dyDescent="0.25">
      <c r="A59" s="8" t="s">
        <v>5</v>
      </c>
      <c r="B59" s="118">
        <v>317</v>
      </c>
      <c r="C59" s="84">
        <v>0</v>
      </c>
      <c r="D59" s="85">
        <f t="shared" si="7"/>
        <v>0</v>
      </c>
    </row>
    <row r="60" spans="1:4" x14ac:dyDescent="0.25">
      <c r="A60" s="8" t="s">
        <v>6</v>
      </c>
      <c r="B60" s="118">
        <v>374</v>
      </c>
      <c r="C60" s="84">
        <v>0</v>
      </c>
      <c r="D60" s="85">
        <f t="shared" si="7"/>
        <v>0</v>
      </c>
    </row>
    <row r="61" spans="1:4" x14ac:dyDescent="0.25">
      <c r="A61" s="8" t="s">
        <v>27</v>
      </c>
      <c r="B61" s="118">
        <v>293</v>
      </c>
      <c r="C61" s="84">
        <v>0</v>
      </c>
      <c r="D61" s="85">
        <f t="shared" si="7"/>
        <v>0</v>
      </c>
    </row>
    <row r="62" spans="1:4" x14ac:dyDescent="0.25">
      <c r="A62" s="8" t="s">
        <v>7</v>
      </c>
      <c r="B62" s="118">
        <v>307</v>
      </c>
      <c r="C62" s="84">
        <v>0</v>
      </c>
      <c r="D62" s="85">
        <f t="shared" si="7"/>
        <v>0</v>
      </c>
    </row>
    <row r="63" spans="1:4" x14ac:dyDescent="0.25">
      <c r="A63" s="2" t="s">
        <v>8</v>
      </c>
      <c r="B63" s="120">
        <f>SUM(B57:B62)</f>
        <v>1651</v>
      </c>
      <c r="C63" s="88" t="s">
        <v>31</v>
      </c>
      <c r="D63" s="90">
        <f>SUM(D57:D62)</f>
        <v>0</v>
      </c>
    </row>
    <row r="64" spans="1:4" x14ac:dyDescent="0.25">
      <c r="A64" s="3" t="s">
        <v>23</v>
      </c>
      <c r="B64" s="134" t="s">
        <v>12</v>
      </c>
      <c r="C64" s="131" t="s">
        <v>29</v>
      </c>
      <c r="D64" s="131" t="s">
        <v>30</v>
      </c>
    </row>
    <row r="65" spans="1:4" x14ac:dyDescent="0.25">
      <c r="A65" s="8" t="s">
        <v>3</v>
      </c>
      <c r="B65" s="118">
        <v>0</v>
      </c>
      <c r="C65" s="84">
        <v>0</v>
      </c>
      <c r="D65" s="85">
        <f>B65*C65</f>
        <v>0</v>
      </c>
    </row>
    <row r="66" spans="1:4" x14ac:dyDescent="0.25">
      <c r="A66" s="8" t="s">
        <v>4</v>
      </c>
      <c r="B66" s="118">
        <v>0</v>
      </c>
      <c r="C66" s="84">
        <v>0</v>
      </c>
      <c r="D66" s="85">
        <f t="shared" ref="D66:D70" si="8">B66*C66</f>
        <v>0</v>
      </c>
    </row>
    <row r="67" spans="1:4" x14ac:dyDescent="0.25">
      <c r="A67" s="8" t="s">
        <v>5</v>
      </c>
      <c r="B67" s="118">
        <v>0</v>
      </c>
      <c r="C67" s="84">
        <v>0</v>
      </c>
      <c r="D67" s="85">
        <f t="shared" si="8"/>
        <v>0</v>
      </c>
    </row>
    <row r="68" spans="1:4" x14ac:dyDescent="0.25">
      <c r="A68" s="8" t="s">
        <v>6</v>
      </c>
      <c r="B68" s="118">
        <v>2</v>
      </c>
      <c r="C68" s="84">
        <v>0</v>
      </c>
      <c r="D68" s="85">
        <f t="shared" si="8"/>
        <v>0</v>
      </c>
    </row>
    <row r="69" spans="1:4" x14ac:dyDescent="0.25">
      <c r="A69" s="8" t="s">
        <v>27</v>
      </c>
      <c r="B69" s="118">
        <v>4</v>
      </c>
      <c r="C69" s="84">
        <v>0</v>
      </c>
      <c r="D69" s="85">
        <f t="shared" si="8"/>
        <v>0</v>
      </c>
    </row>
    <row r="70" spans="1:4" x14ac:dyDescent="0.25">
      <c r="A70" s="8" t="s">
        <v>7</v>
      </c>
      <c r="B70" s="118">
        <v>0</v>
      </c>
      <c r="C70" s="84">
        <v>0</v>
      </c>
      <c r="D70" s="85">
        <f t="shared" si="8"/>
        <v>0</v>
      </c>
    </row>
    <row r="71" spans="1:4" x14ac:dyDescent="0.25">
      <c r="A71" s="2" t="s">
        <v>8</v>
      </c>
      <c r="B71" s="120">
        <f>SUM(B65:B70)</f>
        <v>6</v>
      </c>
      <c r="C71" s="88" t="s">
        <v>31</v>
      </c>
      <c r="D71" s="90">
        <f>SUM(D65:D70)</f>
        <v>0</v>
      </c>
    </row>
    <row r="72" spans="1:4" x14ac:dyDescent="0.25">
      <c r="A72" s="3" t="s">
        <v>24</v>
      </c>
      <c r="B72" s="134" t="s">
        <v>12</v>
      </c>
      <c r="C72" s="131" t="s">
        <v>29</v>
      </c>
      <c r="D72" s="131" t="s">
        <v>30</v>
      </c>
    </row>
    <row r="73" spans="1:4" x14ac:dyDescent="0.25">
      <c r="A73" s="8" t="s">
        <v>3</v>
      </c>
      <c r="B73" s="118">
        <v>112</v>
      </c>
      <c r="C73" s="84">
        <v>0</v>
      </c>
      <c r="D73" s="85">
        <f>B73*C73</f>
        <v>0</v>
      </c>
    </row>
    <row r="74" spans="1:4" x14ac:dyDescent="0.25">
      <c r="A74" s="8" t="s">
        <v>4</v>
      </c>
      <c r="B74" s="118">
        <v>0</v>
      </c>
      <c r="C74" s="84">
        <v>0</v>
      </c>
      <c r="D74" s="85">
        <f t="shared" ref="D74:D78" si="9">B74*C74</f>
        <v>0</v>
      </c>
    </row>
    <row r="75" spans="1:4" x14ac:dyDescent="0.25">
      <c r="A75" s="8" t="s">
        <v>5</v>
      </c>
      <c r="B75" s="118">
        <v>166</v>
      </c>
      <c r="C75" s="84">
        <v>0</v>
      </c>
      <c r="D75" s="85">
        <f t="shared" si="9"/>
        <v>0</v>
      </c>
    </row>
    <row r="76" spans="1:4" x14ac:dyDescent="0.25">
      <c r="A76" s="8" t="s">
        <v>6</v>
      </c>
      <c r="B76" s="118">
        <v>122</v>
      </c>
      <c r="C76" s="84">
        <v>0</v>
      </c>
      <c r="D76" s="85">
        <f t="shared" si="9"/>
        <v>0</v>
      </c>
    </row>
    <row r="77" spans="1:4" x14ac:dyDescent="0.25">
      <c r="A77" s="8" t="s">
        <v>27</v>
      </c>
      <c r="B77" s="118">
        <v>159</v>
      </c>
      <c r="C77" s="84">
        <v>0</v>
      </c>
      <c r="D77" s="85">
        <f t="shared" si="9"/>
        <v>0</v>
      </c>
    </row>
    <row r="78" spans="1:4" x14ac:dyDescent="0.25">
      <c r="A78" s="8" t="s">
        <v>7</v>
      </c>
      <c r="B78" s="118">
        <v>106</v>
      </c>
      <c r="C78" s="84">
        <v>0</v>
      </c>
      <c r="D78" s="85">
        <f t="shared" si="9"/>
        <v>0</v>
      </c>
    </row>
    <row r="79" spans="1:4" x14ac:dyDescent="0.25">
      <c r="A79" s="2" t="s">
        <v>8</v>
      </c>
      <c r="B79" s="120">
        <f>SUM(B73:B78)</f>
        <v>665</v>
      </c>
      <c r="C79" s="88" t="s">
        <v>31</v>
      </c>
      <c r="D79" s="90">
        <f>SUM(D73:D78)</f>
        <v>0</v>
      </c>
    </row>
    <row r="80" spans="1:4" x14ac:dyDescent="0.25">
      <c r="A80" s="1" t="s">
        <v>25</v>
      </c>
      <c r="B80" s="134" t="s">
        <v>12</v>
      </c>
      <c r="C80" s="131" t="s">
        <v>29</v>
      </c>
      <c r="D80" s="131" t="s">
        <v>30</v>
      </c>
    </row>
    <row r="81" spans="1:4" x14ac:dyDescent="0.25">
      <c r="A81" s="8" t="s">
        <v>3</v>
      </c>
      <c r="B81" s="118">
        <v>58</v>
      </c>
      <c r="C81" s="84">
        <v>0</v>
      </c>
      <c r="D81" s="85">
        <f>B81*C81</f>
        <v>0</v>
      </c>
    </row>
    <row r="82" spans="1:4" x14ac:dyDescent="0.25">
      <c r="A82" s="8" t="s">
        <v>4</v>
      </c>
      <c r="B82" s="118">
        <v>0</v>
      </c>
      <c r="C82" s="84">
        <v>0</v>
      </c>
      <c r="D82" s="85">
        <f t="shared" ref="D82:D86" si="10">B82*C82</f>
        <v>0</v>
      </c>
    </row>
    <row r="83" spans="1:4" x14ac:dyDescent="0.25">
      <c r="A83" s="8" t="s">
        <v>5</v>
      </c>
      <c r="B83" s="118">
        <v>52</v>
      </c>
      <c r="C83" s="84">
        <v>0</v>
      </c>
      <c r="D83" s="85">
        <f t="shared" si="10"/>
        <v>0</v>
      </c>
    </row>
    <row r="84" spans="1:4" x14ac:dyDescent="0.25">
      <c r="A84" s="8" t="s">
        <v>6</v>
      </c>
      <c r="B84" s="118">
        <v>56</v>
      </c>
      <c r="C84" s="84">
        <v>0</v>
      </c>
      <c r="D84" s="85">
        <f t="shared" si="10"/>
        <v>0</v>
      </c>
    </row>
    <row r="85" spans="1:4" x14ac:dyDescent="0.25">
      <c r="A85" s="8" t="s">
        <v>27</v>
      </c>
      <c r="B85" s="118">
        <v>54</v>
      </c>
      <c r="C85" s="84">
        <v>0</v>
      </c>
      <c r="D85" s="85">
        <f t="shared" si="10"/>
        <v>0</v>
      </c>
    </row>
    <row r="86" spans="1:4" x14ac:dyDescent="0.25">
      <c r="A86" s="8" t="s">
        <v>7</v>
      </c>
      <c r="B86" s="118">
        <v>40</v>
      </c>
      <c r="C86" s="84">
        <v>0</v>
      </c>
      <c r="D86" s="85">
        <f t="shared" si="10"/>
        <v>0</v>
      </c>
    </row>
    <row r="87" spans="1:4" x14ac:dyDescent="0.25">
      <c r="A87" s="2" t="s">
        <v>8</v>
      </c>
      <c r="B87" s="120">
        <f>SUM(B81:B86)</f>
        <v>260</v>
      </c>
      <c r="C87" s="88" t="s">
        <v>31</v>
      </c>
      <c r="D87" s="90">
        <f>SUM(D81:D86)</f>
        <v>0</v>
      </c>
    </row>
    <row r="88" spans="1:4" x14ac:dyDescent="0.25">
      <c r="A88" s="3" t="s">
        <v>26</v>
      </c>
      <c r="B88" s="134" t="s">
        <v>12</v>
      </c>
      <c r="C88" s="131" t="s">
        <v>29</v>
      </c>
      <c r="D88" s="131" t="s">
        <v>30</v>
      </c>
    </row>
    <row r="89" spans="1:4" x14ac:dyDescent="0.25">
      <c r="A89" s="8" t="s">
        <v>3</v>
      </c>
      <c r="B89" s="118">
        <v>0</v>
      </c>
      <c r="C89" s="84">
        <v>0</v>
      </c>
      <c r="D89" s="85">
        <f>B89*C89</f>
        <v>0</v>
      </c>
    </row>
    <row r="90" spans="1:4" x14ac:dyDescent="0.25">
      <c r="A90" s="8" t="s">
        <v>4</v>
      </c>
      <c r="B90" s="118">
        <v>0</v>
      </c>
      <c r="C90" s="84">
        <v>0</v>
      </c>
      <c r="D90" s="85">
        <f t="shared" ref="D90:D94" si="11">B90*C90</f>
        <v>0</v>
      </c>
    </row>
    <row r="91" spans="1:4" x14ac:dyDescent="0.25">
      <c r="A91" s="8" t="s">
        <v>5</v>
      </c>
      <c r="B91" s="118">
        <v>0</v>
      </c>
      <c r="C91" s="84">
        <v>0</v>
      </c>
      <c r="D91" s="85">
        <f t="shared" si="11"/>
        <v>0</v>
      </c>
    </row>
    <row r="92" spans="1:4" x14ac:dyDescent="0.25">
      <c r="A92" s="8" t="s">
        <v>6</v>
      </c>
      <c r="B92" s="118">
        <v>0</v>
      </c>
      <c r="C92" s="84">
        <v>0</v>
      </c>
      <c r="D92" s="85">
        <f t="shared" si="11"/>
        <v>0</v>
      </c>
    </row>
    <row r="93" spans="1:4" x14ac:dyDescent="0.25">
      <c r="A93" s="8" t="s">
        <v>27</v>
      </c>
      <c r="B93" s="118">
        <v>0</v>
      </c>
      <c r="C93" s="84">
        <v>0</v>
      </c>
      <c r="D93" s="85">
        <f t="shared" si="11"/>
        <v>0</v>
      </c>
    </row>
    <row r="94" spans="1:4" x14ac:dyDescent="0.25">
      <c r="A94" s="8" t="s">
        <v>7</v>
      </c>
      <c r="B94" s="118">
        <v>0</v>
      </c>
      <c r="C94" s="84">
        <v>0</v>
      </c>
      <c r="D94" s="85">
        <f t="shared" si="11"/>
        <v>0</v>
      </c>
    </row>
    <row r="95" spans="1:4" x14ac:dyDescent="0.25">
      <c r="A95" s="2" t="s">
        <v>8</v>
      </c>
      <c r="B95" s="120">
        <v>0</v>
      </c>
      <c r="C95" s="88" t="s">
        <v>31</v>
      </c>
      <c r="D95" s="90">
        <f>SUM(D89:D94)</f>
        <v>0</v>
      </c>
    </row>
    <row r="96" spans="1:4" x14ac:dyDescent="0.25">
      <c r="A96" s="128" t="s">
        <v>285</v>
      </c>
      <c r="B96" s="127">
        <f>B8+B14+B23+B31+B39+B47+B55+B63+B71+B79+B87+B95</f>
        <v>19491</v>
      </c>
      <c r="C96" s="136" t="s">
        <v>31</v>
      </c>
      <c r="D96" s="71">
        <f>D8+D14+D23+D31+D39+D47+D55+D63+D71+D79+D87+D95</f>
        <v>0</v>
      </c>
    </row>
    <row r="97" spans="1:4" x14ac:dyDescent="0.25">
      <c r="A97" s="197" t="s">
        <v>286</v>
      </c>
      <c r="B97" s="198"/>
      <c r="C97" s="199"/>
      <c r="D97" s="72">
        <f>ROUNDUP(D96*5%,2)</f>
        <v>0</v>
      </c>
    </row>
    <row r="98" spans="1:4" x14ac:dyDescent="0.25">
      <c r="A98" s="197" t="s">
        <v>304</v>
      </c>
      <c r="B98" s="198"/>
      <c r="C98" s="199"/>
      <c r="D98" s="72">
        <f>D96+D97</f>
        <v>0</v>
      </c>
    </row>
  </sheetData>
  <sheetProtection password="CC09" sheet="1" objects="1" scenarios="1"/>
  <mergeCells count="5">
    <mergeCell ref="A1:D1"/>
    <mergeCell ref="C2:D2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83" workbookViewId="0">
      <selection activeCell="D89" activeCellId="11" sqref="D4:E7 D10:E13 D17:D22 D25:D30 D33:D38 D41:D46 D49:D54 D57:D62 D65:D70 D73:D78 D81:D86 D89:D94"/>
    </sheetView>
  </sheetViews>
  <sheetFormatPr defaultRowHeight="15" x14ac:dyDescent="0.25"/>
  <cols>
    <col min="1" max="1" width="19" style="73" bestFit="1" customWidth="1"/>
    <col min="2" max="2" width="11.85546875" style="73" customWidth="1"/>
    <col min="3" max="3" width="14.7109375" style="73" customWidth="1"/>
    <col min="4" max="4" width="18.42578125" style="73" customWidth="1"/>
    <col min="5" max="5" width="18.5703125" style="73" customWidth="1"/>
    <col min="6" max="6" width="18.85546875" style="73" customWidth="1"/>
    <col min="7" max="7" width="18.28515625" style="73" customWidth="1"/>
    <col min="8" max="16384" width="9.140625" style="73"/>
  </cols>
  <sheetData>
    <row r="1" spans="1:7" x14ac:dyDescent="0.25">
      <c r="A1" s="200" t="s">
        <v>305</v>
      </c>
      <c r="B1" s="201"/>
      <c r="C1" s="201"/>
      <c r="D1" s="201"/>
      <c r="E1" s="201"/>
      <c r="F1" s="201"/>
      <c r="G1" s="182"/>
    </row>
    <row r="2" spans="1:7" ht="24" customHeight="1" x14ac:dyDescent="0.25">
      <c r="A2" s="114" t="s">
        <v>0</v>
      </c>
      <c r="B2" s="161" t="s">
        <v>306</v>
      </c>
      <c r="C2" s="163"/>
      <c r="D2" s="161" t="s">
        <v>28</v>
      </c>
      <c r="E2" s="162"/>
      <c r="F2" s="162"/>
      <c r="G2" s="163"/>
    </row>
    <row r="3" spans="1:7" x14ac:dyDescent="0.25">
      <c r="A3" s="113" t="s">
        <v>2</v>
      </c>
      <c r="B3" s="164" t="s">
        <v>1</v>
      </c>
      <c r="C3" s="164"/>
      <c r="D3" s="164" t="s">
        <v>291</v>
      </c>
      <c r="E3" s="164"/>
      <c r="F3" s="164" t="s">
        <v>30</v>
      </c>
      <c r="G3" s="164"/>
    </row>
    <row r="4" spans="1:7" x14ac:dyDescent="0.25">
      <c r="A4" s="8" t="s">
        <v>3</v>
      </c>
      <c r="B4" s="202">
        <v>3723</v>
      </c>
      <c r="C4" s="203"/>
      <c r="D4" s="146">
        <v>0</v>
      </c>
      <c r="E4" s="147"/>
      <c r="F4" s="148">
        <f>B4*D4</f>
        <v>0</v>
      </c>
      <c r="G4" s="149"/>
    </row>
    <row r="5" spans="1:7" x14ac:dyDescent="0.25">
      <c r="A5" s="8" t="s">
        <v>5</v>
      </c>
      <c r="B5" s="202">
        <v>5590</v>
      </c>
      <c r="C5" s="203"/>
      <c r="D5" s="146">
        <v>0</v>
      </c>
      <c r="E5" s="147"/>
      <c r="F5" s="148">
        <f t="shared" ref="F5:F7" si="0">B5*D5</f>
        <v>0</v>
      </c>
      <c r="G5" s="149"/>
    </row>
    <row r="6" spans="1:7" x14ac:dyDescent="0.25">
      <c r="A6" s="8" t="s">
        <v>6</v>
      </c>
      <c r="B6" s="202">
        <v>2133</v>
      </c>
      <c r="C6" s="203"/>
      <c r="D6" s="146">
        <v>0</v>
      </c>
      <c r="E6" s="147"/>
      <c r="F6" s="148">
        <f t="shared" si="0"/>
        <v>0</v>
      </c>
      <c r="G6" s="149"/>
    </row>
    <row r="7" spans="1:7" x14ac:dyDescent="0.25">
      <c r="A7" s="8" t="s">
        <v>27</v>
      </c>
      <c r="B7" s="202">
        <v>2244</v>
      </c>
      <c r="C7" s="203"/>
      <c r="D7" s="146">
        <v>0</v>
      </c>
      <c r="E7" s="147"/>
      <c r="F7" s="148">
        <f t="shared" si="0"/>
        <v>0</v>
      </c>
      <c r="G7" s="149"/>
    </row>
    <row r="8" spans="1:7" x14ac:dyDescent="0.25">
      <c r="A8" s="2" t="s">
        <v>8</v>
      </c>
      <c r="B8" s="204">
        <f>SUM(B4:C7)</f>
        <v>13690</v>
      </c>
      <c r="C8" s="205"/>
      <c r="D8" s="158" t="s">
        <v>31</v>
      </c>
      <c r="E8" s="159"/>
      <c r="F8" s="140">
        <f>SUM(F4:G7)</f>
        <v>0</v>
      </c>
      <c r="G8" s="141"/>
    </row>
    <row r="9" spans="1:7" x14ac:dyDescent="0.25">
      <c r="A9" s="113" t="s">
        <v>2</v>
      </c>
      <c r="B9" s="142" t="s">
        <v>9</v>
      </c>
      <c r="C9" s="143"/>
      <c r="D9" s="142" t="s">
        <v>9</v>
      </c>
      <c r="E9" s="143"/>
      <c r="F9" s="142" t="s">
        <v>9</v>
      </c>
      <c r="G9" s="143"/>
    </row>
    <row r="10" spans="1:7" x14ac:dyDescent="0.25">
      <c r="A10" s="8" t="s">
        <v>3</v>
      </c>
      <c r="B10" s="202">
        <v>314</v>
      </c>
      <c r="C10" s="203"/>
      <c r="D10" s="146">
        <v>0</v>
      </c>
      <c r="E10" s="147"/>
      <c r="F10" s="148">
        <f>B10*D10</f>
        <v>0</v>
      </c>
      <c r="G10" s="149"/>
    </row>
    <row r="11" spans="1:7" x14ac:dyDescent="0.25">
      <c r="A11" s="8" t="s">
        <v>5</v>
      </c>
      <c r="B11" s="202">
        <v>382</v>
      </c>
      <c r="C11" s="203"/>
      <c r="D11" s="146">
        <v>0</v>
      </c>
      <c r="E11" s="147"/>
      <c r="F11" s="148">
        <f t="shared" ref="F11:F13" si="1">B11*D11</f>
        <v>0</v>
      </c>
      <c r="G11" s="149"/>
    </row>
    <row r="12" spans="1:7" x14ac:dyDescent="0.25">
      <c r="A12" s="8" t="s">
        <v>6</v>
      </c>
      <c r="B12" s="202">
        <v>0</v>
      </c>
      <c r="C12" s="203"/>
      <c r="D12" s="146">
        <v>0</v>
      </c>
      <c r="E12" s="147"/>
      <c r="F12" s="148">
        <f t="shared" si="1"/>
        <v>0</v>
      </c>
      <c r="G12" s="149"/>
    </row>
    <row r="13" spans="1:7" x14ac:dyDescent="0.25">
      <c r="A13" s="8" t="s">
        <v>27</v>
      </c>
      <c r="B13" s="202">
        <v>310</v>
      </c>
      <c r="C13" s="203"/>
      <c r="D13" s="146">
        <v>0</v>
      </c>
      <c r="E13" s="147"/>
      <c r="F13" s="148">
        <f t="shared" si="1"/>
        <v>0</v>
      </c>
      <c r="G13" s="149"/>
    </row>
    <row r="14" spans="1:7" x14ac:dyDescent="0.25">
      <c r="A14" s="2" t="s">
        <v>8</v>
      </c>
      <c r="B14" s="204">
        <f>SUM(B10:C13)</f>
        <v>1006</v>
      </c>
      <c r="C14" s="205"/>
      <c r="D14" s="158" t="s">
        <v>31</v>
      </c>
      <c r="E14" s="159"/>
      <c r="F14" s="140">
        <f>SUM(F10:G13)</f>
        <v>0</v>
      </c>
      <c r="G14" s="141"/>
    </row>
    <row r="15" spans="1:7" x14ac:dyDescent="0.25">
      <c r="A15" s="206" t="s">
        <v>11</v>
      </c>
      <c r="B15" s="207"/>
      <c r="C15" s="207"/>
      <c r="D15" s="207"/>
      <c r="E15" s="207"/>
      <c r="F15" s="207"/>
      <c r="G15" s="208"/>
    </row>
    <row r="16" spans="1:7" ht="36" x14ac:dyDescent="0.25">
      <c r="A16" s="117" t="s">
        <v>2</v>
      </c>
      <c r="B16" s="100" t="s">
        <v>12</v>
      </c>
      <c r="C16" s="101" t="s">
        <v>13</v>
      </c>
      <c r="D16" s="100" t="s">
        <v>297</v>
      </c>
      <c r="E16" s="101" t="s">
        <v>298</v>
      </c>
      <c r="F16" s="100" t="s">
        <v>299</v>
      </c>
      <c r="G16" s="101" t="s">
        <v>300</v>
      </c>
    </row>
    <row r="17" spans="1:7" x14ac:dyDescent="0.25">
      <c r="A17" s="8" t="s">
        <v>3</v>
      </c>
      <c r="B17" s="118">
        <v>0</v>
      </c>
      <c r="C17" s="119">
        <v>0</v>
      </c>
      <c r="D17" s="123">
        <v>0</v>
      </c>
      <c r="E17" s="103">
        <f>D17*80%</f>
        <v>0</v>
      </c>
      <c r="F17" s="102">
        <f>B17*D17</f>
        <v>0</v>
      </c>
      <c r="G17" s="103">
        <f>C17*E17</f>
        <v>0</v>
      </c>
    </row>
    <row r="18" spans="1:7" x14ac:dyDescent="0.25">
      <c r="A18" s="8" t="s">
        <v>4</v>
      </c>
      <c r="B18" s="118">
        <v>0</v>
      </c>
      <c r="C18" s="119">
        <v>0</v>
      </c>
      <c r="D18" s="123">
        <v>0</v>
      </c>
      <c r="E18" s="103">
        <f t="shared" ref="E18:E22" si="2">D18*80%</f>
        <v>0</v>
      </c>
      <c r="F18" s="102">
        <f t="shared" ref="F18:G22" si="3">B18*D18</f>
        <v>0</v>
      </c>
      <c r="G18" s="103">
        <f t="shared" si="3"/>
        <v>0</v>
      </c>
    </row>
    <row r="19" spans="1:7" x14ac:dyDescent="0.25">
      <c r="A19" s="8" t="s">
        <v>5</v>
      </c>
      <c r="B19" s="118">
        <v>0</v>
      </c>
      <c r="C19" s="119">
        <v>0</v>
      </c>
      <c r="D19" s="123">
        <v>0</v>
      </c>
      <c r="E19" s="103">
        <f t="shared" si="2"/>
        <v>0</v>
      </c>
      <c r="F19" s="102">
        <f t="shared" si="3"/>
        <v>0</v>
      </c>
      <c r="G19" s="103">
        <f t="shared" si="3"/>
        <v>0</v>
      </c>
    </row>
    <row r="20" spans="1:7" x14ac:dyDescent="0.25">
      <c r="A20" s="8" t="s">
        <v>6</v>
      </c>
      <c r="B20" s="118">
        <v>0</v>
      </c>
      <c r="C20" s="119">
        <v>0</v>
      </c>
      <c r="D20" s="123">
        <v>0</v>
      </c>
      <c r="E20" s="103">
        <f t="shared" si="2"/>
        <v>0</v>
      </c>
      <c r="F20" s="102">
        <f t="shared" si="3"/>
        <v>0</v>
      </c>
      <c r="G20" s="103">
        <f t="shared" si="3"/>
        <v>0</v>
      </c>
    </row>
    <row r="21" spans="1:7" x14ac:dyDescent="0.25">
      <c r="A21" s="8" t="s">
        <v>27</v>
      </c>
      <c r="B21" s="118">
        <v>0</v>
      </c>
      <c r="C21" s="119">
        <v>0</v>
      </c>
      <c r="D21" s="123">
        <v>0</v>
      </c>
      <c r="E21" s="103">
        <f t="shared" si="2"/>
        <v>0</v>
      </c>
      <c r="F21" s="102">
        <f t="shared" si="3"/>
        <v>0</v>
      </c>
      <c r="G21" s="103">
        <f t="shared" si="3"/>
        <v>0</v>
      </c>
    </row>
    <row r="22" spans="1:7" x14ac:dyDescent="0.25">
      <c r="A22" s="8" t="s">
        <v>7</v>
      </c>
      <c r="B22" s="118">
        <v>0</v>
      </c>
      <c r="C22" s="119">
        <v>0</v>
      </c>
      <c r="D22" s="123">
        <v>0</v>
      </c>
      <c r="E22" s="103">
        <f t="shared" si="2"/>
        <v>0</v>
      </c>
      <c r="F22" s="102">
        <f t="shared" si="3"/>
        <v>0</v>
      </c>
      <c r="G22" s="103">
        <f t="shared" si="3"/>
        <v>0</v>
      </c>
    </row>
    <row r="23" spans="1:7" x14ac:dyDescent="0.25">
      <c r="A23" s="6" t="s">
        <v>8</v>
      </c>
      <c r="B23" s="120">
        <f>SUM(B17:B22)</f>
        <v>0</v>
      </c>
      <c r="C23" s="120">
        <f>SUM(C17:C22)</f>
        <v>0</v>
      </c>
      <c r="D23" s="105" t="s">
        <v>31</v>
      </c>
      <c r="E23" s="106" t="s">
        <v>31</v>
      </c>
      <c r="F23" s="107">
        <f>SUM(F17:F22)</f>
        <v>0</v>
      </c>
      <c r="G23" s="107">
        <f>SUM(G17:G22)</f>
        <v>0</v>
      </c>
    </row>
    <row r="24" spans="1:7" ht="24" x14ac:dyDescent="0.25">
      <c r="A24" s="1" t="s">
        <v>18</v>
      </c>
      <c r="B24" s="100" t="s">
        <v>12</v>
      </c>
      <c r="C24" s="101" t="s">
        <v>13</v>
      </c>
      <c r="D24" s="100" t="s">
        <v>301</v>
      </c>
      <c r="E24" s="101" t="s">
        <v>302</v>
      </c>
      <c r="F24" s="100" t="s">
        <v>12</v>
      </c>
      <c r="G24" s="101" t="s">
        <v>13</v>
      </c>
    </row>
    <row r="25" spans="1:7" x14ac:dyDescent="0.25">
      <c r="A25" s="8" t="s">
        <v>3</v>
      </c>
      <c r="B25" s="118">
        <v>0</v>
      </c>
      <c r="C25" s="119">
        <v>0</v>
      </c>
      <c r="D25" s="123">
        <v>0</v>
      </c>
      <c r="E25" s="103">
        <f>D25*80%</f>
        <v>0</v>
      </c>
      <c r="F25" s="102">
        <f>B25*D25</f>
        <v>0</v>
      </c>
      <c r="G25" s="103">
        <f>C25*E25</f>
        <v>0</v>
      </c>
    </row>
    <row r="26" spans="1:7" x14ac:dyDescent="0.25">
      <c r="A26" s="8" t="s">
        <v>4</v>
      </c>
      <c r="B26" s="118">
        <v>0</v>
      </c>
      <c r="C26" s="119">
        <v>0</v>
      </c>
      <c r="D26" s="123">
        <v>0</v>
      </c>
      <c r="E26" s="103">
        <f t="shared" ref="E26:E30" si="4">D26*80%</f>
        <v>0</v>
      </c>
      <c r="F26" s="102">
        <f t="shared" ref="F26:G30" si="5">B26*D26</f>
        <v>0</v>
      </c>
      <c r="G26" s="103">
        <f t="shared" si="5"/>
        <v>0</v>
      </c>
    </row>
    <row r="27" spans="1:7" x14ac:dyDescent="0.25">
      <c r="A27" s="8" t="s">
        <v>5</v>
      </c>
      <c r="B27" s="118">
        <v>0</v>
      </c>
      <c r="C27" s="119">
        <v>0</v>
      </c>
      <c r="D27" s="123">
        <v>0</v>
      </c>
      <c r="E27" s="103">
        <f t="shared" si="4"/>
        <v>0</v>
      </c>
      <c r="F27" s="102">
        <f t="shared" si="5"/>
        <v>0</v>
      </c>
      <c r="G27" s="103">
        <f t="shared" si="5"/>
        <v>0</v>
      </c>
    </row>
    <row r="28" spans="1:7" x14ac:dyDescent="0.25">
      <c r="A28" s="8" t="s">
        <v>6</v>
      </c>
      <c r="B28" s="118">
        <v>0</v>
      </c>
      <c r="C28" s="119">
        <v>0</v>
      </c>
      <c r="D28" s="123">
        <v>0</v>
      </c>
      <c r="E28" s="103">
        <f t="shared" si="4"/>
        <v>0</v>
      </c>
      <c r="F28" s="102">
        <f t="shared" si="5"/>
        <v>0</v>
      </c>
      <c r="G28" s="103">
        <f t="shared" si="5"/>
        <v>0</v>
      </c>
    </row>
    <row r="29" spans="1:7" x14ac:dyDescent="0.25">
      <c r="A29" s="8" t="s">
        <v>27</v>
      </c>
      <c r="B29" s="118">
        <v>0</v>
      </c>
      <c r="C29" s="119">
        <v>0</v>
      </c>
      <c r="D29" s="123">
        <v>0</v>
      </c>
      <c r="E29" s="103">
        <f t="shared" si="4"/>
        <v>0</v>
      </c>
      <c r="F29" s="102">
        <f t="shared" si="5"/>
        <v>0</v>
      </c>
      <c r="G29" s="103">
        <f t="shared" si="5"/>
        <v>0</v>
      </c>
    </row>
    <row r="30" spans="1:7" x14ac:dyDescent="0.25">
      <c r="A30" s="8" t="s">
        <v>7</v>
      </c>
      <c r="B30" s="118">
        <v>0</v>
      </c>
      <c r="C30" s="119">
        <v>0</v>
      </c>
      <c r="D30" s="123">
        <v>0</v>
      </c>
      <c r="E30" s="103">
        <f t="shared" si="4"/>
        <v>0</v>
      </c>
      <c r="F30" s="102">
        <f t="shared" si="5"/>
        <v>0</v>
      </c>
      <c r="G30" s="103">
        <f t="shared" si="5"/>
        <v>0</v>
      </c>
    </row>
    <row r="31" spans="1:7" x14ac:dyDescent="0.25">
      <c r="A31" s="2" t="s">
        <v>8</v>
      </c>
      <c r="B31" s="120">
        <f>SUM(B25:B30)</f>
        <v>0</v>
      </c>
      <c r="C31" s="120">
        <f>SUM(C25:C30)</f>
        <v>0</v>
      </c>
      <c r="D31" s="105" t="s">
        <v>31</v>
      </c>
      <c r="E31" s="106" t="s">
        <v>31</v>
      </c>
      <c r="F31" s="107">
        <f>SUM(F25:F30)</f>
        <v>0</v>
      </c>
      <c r="G31" s="107">
        <f>SUM(G25:G30)</f>
        <v>0</v>
      </c>
    </row>
    <row r="32" spans="1:7" ht="24" x14ac:dyDescent="0.25">
      <c r="A32" s="1" t="s">
        <v>19</v>
      </c>
      <c r="B32" s="100" t="s">
        <v>12</v>
      </c>
      <c r="C32" s="101" t="s">
        <v>13</v>
      </c>
      <c r="D32" s="100" t="s">
        <v>301</v>
      </c>
      <c r="E32" s="101" t="s">
        <v>302</v>
      </c>
      <c r="F32" s="100" t="s">
        <v>12</v>
      </c>
      <c r="G32" s="101" t="s">
        <v>13</v>
      </c>
    </row>
    <row r="33" spans="1:7" x14ac:dyDescent="0.25">
      <c r="A33" s="8" t="s">
        <v>3</v>
      </c>
      <c r="B33" s="118">
        <v>0</v>
      </c>
      <c r="C33" s="119">
        <v>0</v>
      </c>
      <c r="D33" s="123">
        <v>0</v>
      </c>
      <c r="E33" s="103">
        <f>D33*80%</f>
        <v>0</v>
      </c>
      <c r="F33" s="102">
        <f>B33*D33</f>
        <v>0</v>
      </c>
      <c r="G33" s="103">
        <f>C33*E33</f>
        <v>0</v>
      </c>
    </row>
    <row r="34" spans="1:7" x14ac:dyDescent="0.25">
      <c r="A34" s="8" t="s">
        <v>4</v>
      </c>
      <c r="B34" s="118">
        <v>0</v>
      </c>
      <c r="C34" s="119">
        <v>0</v>
      </c>
      <c r="D34" s="123">
        <v>0</v>
      </c>
      <c r="E34" s="103">
        <f t="shared" ref="E34:E38" si="6">D34*80%</f>
        <v>0</v>
      </c>
      <c r="F34" s="102">
        <f t="shared" ref="F34:G38" si="7">B34*D34</f>
        <v>0</v>
      </c>
      <c r="G34" s="103">
        <f t="shared" si="7"/>
        <v>0</v>
      </c>
    </row>
    <row r="35" spans="1:7" x14ac:dyDescent="0.25">
      <c r="A35" s="8" t="s">
        <v>5</v>
      </c>
      <c r="B35" s="118">
        <v>0</v>
      </c>
      <c r="C35" s="119">
        <v>0</v>
      </c>
      <c r="D35" s="123">
        <v>0</v>
      </c>
      <c r="E35" s="103">
        <f t="shared" si="6"/>
        <v>0</v>
      </c>
      <c r="F35" s="102">
        <f t="shared" si="7"/>
        <v>0</v>
      </c>
      <c r="G35" s="103">
        <f t="shared" si="7"/>
        <v>0</v>
      </c>
    </row>
    <row r="36" spans="1:7" x14ac:dyDescent="0.25">
      <c r="A36" s="8" t="s">
        <v>6</v>
      </c>
      <c r="B36" s="118">
        <v>0</v>
      </c>
      <c r="C36" s="119">
        <v>0</v>
      </c>
      <c r="D36" s="123">
        <v>0</v>
      </c>
      <c r="E36" s="103">
        <f t="shared" si="6"/>
        <v>0</v>
      </c>
      <c r="F36" s="102">
        <f t="shared" si="7"/>
        <v>0</v>
      </c>
      <c r="G36" s="103">
        <f t="shared" si="7"/>
        <v>0</v>
      </c>
    </row>
    <row r="37" spans="1:7" x14ac:dyDescent="0.25">
      <c r="A37" s="8" t="s">
        <v>27</v>
      </c>
      <c r="B37" s="118">
        <v>0</v>
      </c>
      <c r="C37" s="119">
        <v>0</v>
      </c>
      <c r="D37" s="123">
        <v>0</v>
      </c>
      <c r="E37" s="103">
        <f t="shared" si="6"/>
        <v>0</v>
      </c>
      <c r="F37" s="102">
        <f t="shared" si="7"/>
        <v>0</v>
      </c>
      <c r="G37" s="103">
        <f t="shared" si="7"/>
        <v>0</v>
      </c>
    </row>
    <row r="38" spans="1:7" x14ac:dyDescent="0.25">
      <c r="A38" s="8" t="s">
        <v>7</v>
      </c>
      <c r="B38" s="118">
        <v>0</v>
      </c>
      <c r="C38" s="119">
        <v>0</v>
      </c>
      <c r="D38" s="123">
        <v>0</v>
      </c>
      <c r="E38" s="103">
        <f t="shared" si="6"/>
        <v>0</v>
      </c>
      <c r="F38" s="102">
        <f t="shared" si="7"/>
        <v>0</v>
      </c>
      <c r="G38" s="103">
        <f t="shared" si="7"/>
        <v>0</v>
      </c>
    </row>
    <row r="39" spans="1:7" x14ac:dyDescent="0.25">
      <c r="A39" s="2" t="s">
        <v>8</v>
      </c>
      <c r="B39" s="120">
        <f>SUM(B33:B38)</f>
        <v>0</v>
      </c>
      <c r="C39" s="120">
        <f>SUM(C33:C38)</f>
        <v>0</v>
      </c>
      <c r="D39" s="105" t="s">
        <v>31</v>
      </c>
      <c r="E39" s="106" t="s">
        <v>31</v>
      </c>
      <c r="F39" s="107">
        <f>SUM(F33:F38)</f>
        <v>0</v>
      </c>
      <c r="G39" s="107">
        <f>SUM(G33:G38)</f>
        <v>0</v>
      </c>
    </row>
    <row r="40" spans="1:7" ht="24" x14ac:dyDescent="0.25">
      <c r="A40" s="3" t="s">
        <v>20</v>
      </c>
      <c r="B40" s="100" t="s">
        <v>12</v>
      </c>
      <c r="C40" s="101" t="s">
        <v>13</v>
      </c>
      <c r="D40" s="100" t="s">
        <v>301</v>
      </c>
      <c r="E40" s="101" t="s">
        <v>302</v>
      </c>
      <c r="F40" s="100" t="s">
        <v>12</v>
      </c>
      <c r="G40" s="101" t="s">
        <v>13</v>
      </c>
    </row>
    <row r="41" spans="1:7" x14ac:dyDescent="0.25">
      <c r="A41" s="8" t="s">
        <v>3</v>
      </c>
      <c r="B41" s="118">
        <v>0</v>
      </c>
      <c r="C41" s="119">
        <v>0</v>
      </c>
      <c r="D41" s="123">
        <v>0</v>
      </c>
      <c r="E41" s="103">
        <f>D41*80%</f>
        <v>0</v>
      </c>
      <c r="F41" s="102">
        <f>B41*D41</f>
        <v>0</v>
      </c>
      <c r="G41" s="103">
        <f>C41*E41</f>
        <v>0</v>
      </c>
    </row>
    <row r="42" spans="1:7" x14ac:dyDescent="0.25">
      <c r="A42" s="8" t="s">
        <v>4</v>
      </c>
      <c r="B42" s="118">
        <v>0</v>
      </c>
      <c r="C42" s="119">
        <v>0</v>
      </c>
      <c r="D42" s="123">
        <v>0</v>
      </c>
      <c r="E42" s="103">
        <f t="shared" ref="E42:E46" si="8">D42*80%</f>
        <v>0</v>
      </c>
      <c r="F42" s="102">
        <f t="shared" ref="F42:G46" si="9">B42*D42</f>
        <v>0</v>
      </c>
      <c r="G42" s="103">
        <f t="shared" si="9"/>
        <v>0</v>
      </c>
    </row>
    <row r="43" spans="1:7" x14ac:dyDescent="0.25">
      <c r="A43" s="8" t="s">
        <v>5</v>
      </c>
      <c r="B43" s="118">
        <v>0</v>
      </c>
      <c r="C43" s="119">
        <v>0</v>
      </c>
      <c r="D43" s="123">
        <v>0</v>
      </c>
      <c r="E43" s="103">
        <f t="shared" si="8"/>
        <v>0</v>
      </c>
      <c r="F43" s="102">
        <f t="shared" si="9"/>
        <v>0</v>
      </c>
      <c r="G43" s="103">
        <f t="shared" si="9"/>
        <v>0</v>
      </c>
    </row>
    <row r="44" spans="1:7" x14ac:dyDescent="0.25">
      <c r="A44" s="8" t="s">
        <v>6</v>
      </c>
      <c r="B44" s="118">
        <v>0</v>
      </c>
      <c r="C44" s="119">
        <v>0</v>
      </c>
      <c r="D44" s="123">
        <v>0</v>
      </c>
      <c r="E44" s="103">
        <f t="shared" si="8"/>
        <v>0</v>
      </c>
      <c r="F44" s="102">
        <f t="shared" si="9"/>
        <v>0</v>
      </c>
      <c r="G44" s="103">
        <f t="shared" si="9"/>
        <v>0</v>
      </c>
    </row>
    <row r="45" spans="1:7" x14ac:dyDescent="0.25">
      <c r="A45" s="8" t="s">
        <v>27</v>
      </c>
      <c r="B45" s="118">
        <v>0</v>
      </c>
      <c r="C45" s="119">
        <v>0</v>
      </c>
      <c r="D45" s="123">
        <v>0</v>
      </c>
      <c r="E45" s="103">
        <f t="shared" si="8"/>
        <v>0</v>
      </c>
      <c r="F45" s="102">
        <f t="shared" si="9"/>
        <v>0</v>
      </c>
      <c r="G45" s="103">
        <f t="shared" si="9"/>
        <v>0</v>
      </c>
    </row>
    <row r="46" spans="1:7" x14ac:dyDescent="0.25">
      <c r="A46" s="8" t="s">
        <v>7</v>
      </c>
      <c r="B46" s="118">
        <v>0</v>
      </c>
      <c r="C46" s="119">
        <v>0</v>
      </c>
      <c r="D46" s="123">
        <v>0</v>
      </c>
      <c r="E46" s="103">
        <f t="shared" si="8"/>
        <v>0</v>
      </c>
      <c r="F46" s="102">
        <f t="shared" si="9"/>
        <v>0</v>
      </c>
      <c r="G46" s="103">
        <f t="shared" si="9"/>
        <v>0</v>
      </c>
    </row>
    <row r="47" spans="1:7" x14ac:dyDescent="0.25">
      <c r="A47" s="2" t="s">
        <v>8</v>
      </c>
      <c r="B47" s="120">
        <f>SUM(B41:B46)</f>
        <v>0</v>
      </c>
      <c r="C47" s="120">
        <f>SUM(C41:C46)</f>
        <v>0</v>
      </c>
      <c r="D47" s="105" t="s">
        <v>31</v>
      </c>
      <c r="E47" s="106" t="s">
        <v>31</v>
      </c>
      <c r="F47" s="107">
        <f>SUM(F41:F46)</f>
        <v>0</v>
      </c>
      <c r="G47" s="107">
        <f>SUM(G41:G46)</f>
        <v>0</v>
      </c>
    </row>
    <row r="48" spans="1:7" ht="24" x14ac:dyDescent="0.25">
      <c r="A48" s="1" t="s">
        <v>21</v>
      </c>
      <c r="B48" s="100" t="s">
        <v>12</v>
      </c>
      <c r="C48" s="101" t="s">
        <v>13</v>
      </c>
      <c r="D48" s="100" t="s">
        <v>301</v>
      </c>
      <c r="E48" s="101" t="s">
        <v>302</v>
      </c>
      <c r="F48" s="100" t="s">
        <v>12</v>
      </c>
      <c r="G48" s="101" t="s">
        <v>13</v>
      </c>
    </row>
    <row r="49" spans="1:7" x14ac:dyDescent="0.25">
      <c r="A49" s="8" t="s">
        <v>3</v>
      </c>
      <c r="B49" s="121">
        <v>116</v>
      </c>
      <c r="C49" s="119">
        <v>0</v>
      </c>
      <c r="D49" s="123">
        <v>0</v>
      </c>
      <c r="E49" s="103">
        <f>D49*80%</f>
        <v>0</v>
      </c>
      <c r="F49" s="102">
        <f>B49*D49</f>
        <v>0</v>
      </c>
      <c r="G49" s="103">
        <f>C49*E49</f>
        <v>0</v>
      </c>
    </row>
    <row r="50" spans="1:7" x14ac:dyDescent="0.25">
      <c r="A50" s="8" t="s">
        <v>4</v>
      </c>
      <c r="B50" s="121">
        <v>120</v>
      </c>
      <c r="C50" s="119">
        <v>0</v>
      </c>
      <c r="D50" s="123">
        <v>0</v>
      </c>
      <c r="E50" s="103">
        <f t="shared" ref="E50:E54" si="10">D50*80%</f>
        <v>0</v>
      </c>
      <c r="F50" s="102">
        <f t="shared" ref="F50:G54" si="11">B50*D50</f>
        <v>0</v>
      </c>
      <c r="G50" s="103">
        <f t="shared" si="11"/>
        <v>0</v>
      </c>
    </row>
    <row r="51" spans="1:7" x14ac:dyDescent="0.25">
      <c r="A51" s="8" t="s">
        <v>5</v>
      </c>
      <c r="B51" s="121">
        <v>95</v>
      </c>
      <c r="C51" s="119">
        <v>0</v>
      </c>
      <c r="D51" s="123">
        <v>0</v>
      </c>
      <c r="E51" s="103">
        <f t="shared" si="10"/>
        <v>0</v>
      </c>
      <c r="F51" s="102">
        <f t="shared" si="11"/>
        <v>0</v>
      </c>
      <c r="G51" s="103">
        <f t="shared" si="11"/>
        <v>0</v>
      </c>
    </row>
    <row r="52" spans="1:7" x14ac:dyDescent="0.25">
      <c r="A52" s="8" t="s">
        <v>6</v>
      </c>
      <c r="B52" s="121">
        <v>98</v>
      </c>
      <c r="C52" s="119">
        <v>0</v>
      </c>
      <c r="D52" s="123">
        <v>0</v>
      </c>
      <c r="E52" s="103">
        <f t="shared" si="10"/>
        <v>0</v>
      </c>
      <c r="F52" s="102">
        <f t="shared" si="11"/>
        <v>0</v>
      </c>
      <c r="G52" s="103">
        <f t="shared" si="11"/>
        <v>0</v>
      </c>
    </row>
    <row r="53" spans="1:7" x14ac:dyDescent="0.25">
      <c r="A53" s="8" t="s">
        <v>27</v>
      </c>
      <c r="B53" s="121">
        <v>98</v>
      </c>
      <c r="C53" s="119">
        <v>0</v>
      </c>
      <c r="D53" s="123">
        <v>0</v>
      </c>
      <c r="E53" s="103">
        <f t="shared" si="10"/>
        <v>0</v>
      </c>
      <c r="F53" s="102">
        <f t="shared" si="11"/>
        <v>0</v>
      </c>
      <c r="G53" s="103">
        <f t="shared" si="11"/>
        <v>0</v>
      </c>
    </row>
    <row r="54" spans="1:7" x14ac:dyDescent="0.25">
      <c r="A54" s="8" t="s">
        <v>7</v>
      </c>
      <c r="B54" s="121">
        <v>98</v>
      </c>
      <c r="C54" s="119">
        <v>0</v>
      </c>
      <c r="D54" s="123">
        <v>0</v>
      </c>
      <c r="E54" s="103">
        <f t="shared" si="10"/>
        <v>0</v>
      </c>
      <c r="F54" s="102">
        <f t="shared" si="11"/>
        <v>0</v>
      </c>
      <c r="G54" s="103">
        <f t="shared" si="11"/>
        <v>0</v>
      </c>
    </row>
    <row r="55" spans="1:7" x14ac:dyDescent="0.25">
      <c r="A55" s="2" t="s">
        <v>8</v>
      </c>
      <c r="B55" s="120">
        <f>SUM(B49:B54)</f>
        <v>625</v>
      </c>
      <c r="C55" s="120">
        <f>SUM(C49:C54)</f>
        <v>0</v>
      </c>
      <c r="D55" s="105" t="s">
        <v>31</v>
      </c>
      <c r="E55" s="106" t="s">
        <v>31</v>
      </c>
      <c r="F55" s="107">
        <f>SUM(F49:F54)</f>
        <v>0</v>
      </c>
      <c r="G55" s="107">
        <f>SUM(G49:G54)</f>
        <v>0</v>
      </c>
    </row>
    <row r="56" spans="1:7" ht="24" x14ac:dyDescent="0.25">
      <c r="A56" s="3" t="s">
        <v>22</v>
      </c>
      <c r="B56" s="100" t="s">
        <v>12</v>
      </c>
      <c r="C56" s="101" t="s">
        <v>13</v>
      </c>
      <c r="D56" s="100" t="s">
        <v>301</v>
      </c>
      <c r="E56" s="101" t="s">
        <v>302</v>
      </c>
      <c r="F56" s="100" t="s">
        <v>12</v>
      </c>
      <c r="G56" s="101" t="s">
        <v>13</v>
      </c>
    </row>
    <row r="57" spans="1:7" x14ac:dyDescent="0.25">
      <c r="A57" s="8" t="s">
        <v>3</v>
      </c>
      <c r="B57" s="121">
        <v>1690</v>
      </c>
      <c r="C57" s="119">
        <v>0</v>
      </c>
      <c r="D57" s="123">
        <v>0</v>
      </c>
      <c r="E57" s="103">
        <f>D57*80%</f>
        <v>0</v>
      </c>
      <c r="F57" s="102">
        <f>B57*D57</f>
        <v>0</v>
      </c>
      <c r="G57" s="103">
        <f>C57*E57</f>
        <v>0</v>
      </c>
    </row>
    <row r="58" spans="1:7" x14ac:dyDescent="0.25">
      <c r="A58" s="8" t="s">
        <v>4</v>
      </c>
      <c r="B58" s="121">
        <v>1482</v>
      </c>
      <c r="C58" s="119">
        <v>0</v>
      </c>
      <c r="D58" s="123">
        <v>0</v>
      </c>
      <c r="E58" s="103">
        <f t="shared" ref="E58:E62" si="12">D58*80%</f>
        <v>0</v>
      </c>
      <c r="F58" s="102">
        <f t="shared" ref="F58:G62" si="13">B58*D58</f>
        <v>0</v>
      </c>
      <c r="G58" s="103">
        <f t="shared" si="13"/>
        <v>0</v>
      </c>
    </row>
    <row r="59" spans="1:7" x14ac:dyDescent="0.25">
      <c r="A59" s="8" t="s">
        <v>5</v>
      </c>
      <c r="B59" s="121">
        <v>1480</v>
      </c>
      <c r="C59" s="119">
        <v>0</v>
      </c>
      <c r="D59" s="123">
        <v>0</v>
      </c>
      <c r="E59" s="103">
        <f t="shared" si="12"/>
        <v>0</v>
      </c>
      <c r="F59" s="102">
        <f t="shared" si="13"/>
        <v>0</v>
      </c>
      <c r="G59" s="103">
        <f t="shared" si="13"/>
        <v>0</v>
      </c>
    </row>
    <row r="60" spans="1:7" x14ac:dyDescent="0.25">
      <c r="A60" s="8" t="s">
        <v>6</v>
      </c>
      <c r="B60" s="121">
        <v>1530</v>
      </c>
      <c r="C60" s="119">
        <v>0</v>
      </c>
      <c r="D60" s="123">
        <v>0</v>
      </c>
      <c r="E60" s="103">
        <f t="shared" si="12"/>
        <v>0</v>
      </c>
      <c r="F60" s="102">
        <f t="shared" si="13"/>
        <v>0</v>
      </c>
      <c r="G60" s="103">
        <f t="shared" si="13"/>
        <v>0</v>
      </c>
    </row>
    <row r="61" spans="1:7" x14ac:dyDescent="0.25">
      <c r="A61" s="8" t="s">
        <v>27</v>
      </c>
      <c r="B61" s="121">
        <v>1508</v>
      </c>
      <c r="C61" s="119">
        <v>0</v>
      </c>
      <c r="D61" s="123">
        <v>0</v>
      </c>
      <c r="E61" s="103">
        <f t="shared" si="12"/>
        <v>0</v>
      </c>
      <c r="F61" s="102">
        <f t="shared" si="13"/>
        <v>0</v>
      </c>
      <c r="G61" s="103">
        <f t="shared" si="13"/>
        <v>0</v>
      </c>
    </row>
    <row r="62" spans="1:7" x14ac:dyDescent="0.25">
      <c r="A62" s="8" t="s">
        <v>7</v>
      </c>
      <c r="B62" s="121">
        <v>1517</v>
      </c>
      <c r="C62" s="119">
        <v>0</v>
      </c>
      <c r="D62" s="123">
        <v>0</v>
      </c>
      <c r="E62" s="103">
        <f t="shared" si="12"/>
        <v>0</v>
      </c>
      <c r="F62" s="102">
        <f t="shared" si="13"/>
        <v>0</v>
      </c>
      <c r="G62" s="103">
        <f t="shared" si="13"/>
        <v>0</v>
      </c>
    </row>
    <row r="63" spans="1:7" x14ac:dyDescent="0.25">
      <c r="A63" s="2" t="s">
        <v>8</v>
      </c>
      <c r="B63" s="120">
        <f>SUM(B57:B62)</f>
        <v>9207</v>
      </c>
      <c r="C63" s="120">
        <f>SUM(C57:C62)</f>
        <v>0</v>
      </c>
      <c r="D63" s="105" t="s">
        <v>31</v>
      </c>
      <c r="E63" s="106" t="s">
        <v>31</v>
      </c>
      <c r="F63" s="107">
        <f>SUM(F57:F62)</f>
        <v>0</v>
      </c>
      <c r="G63" s="107">
        <f>SUM(G57:G62)</f>
        <v>0</v>
      </c>
    </row>
    <row r="64" spans="1:7" ht="24" x14ac:dyDescent="0.25">
      <c r="A64" s="3" t="s">
        <v>23</v>
      </c>
      <c r="B64" s="100" t="s">
        <v>12</v>
      </c>
      <c r="C64" s="101" t="s">
        <v>13</v>
      </c>
      <c r="D64" s="100" t="s">
        <v>301</v>
      </c>
      <c r="E64" s="101" t="s">
        <v>302</v>
      </c>
      <c r="F64" s="100" t="s">
        <v>12</v>
      </c>
      <c r="G64" s="101" t="s">
        <v>13</v>
      </c>
    </row>
    <row r="65" spans="1:7" x14ac:dyDescent="0.25">
      <c r="A65" s="8" t="s">
        <v>3</v>
      </c>
      <c r="B65" s="121">
        <v>228</v>
      </c>
      <c r="C65" s="119">
        <v>0</v>
      </c>
      <c r="D65" s="123">
        <v>0</v>
      </c>
      <c r="E65" s="103">
        <f>D65*80%</f>
        <v>0</v>
      </c>
      <c r="F65" s="102">
        <f>B65*D65</f>
        <v>0</v>
      </c>
      <c r="G65" s="103">
        <f>C65*E65</f>
        <v>0</v>
      </c>
    </row>
    <row r="66" spans="1:7" x14ac:dyDescent="0.25">
      <c r="A66" s="8" t="s">
        <v>4</v>
      </c>
      <c r="B66" s="121">
        <v>228</v>
      </c>
      <c r="C66" s="119">
        <v>0</v>
      </c>
      <c r="D66" s="123">
        <v>0</v>
      </c>
      <c r="E66" s="103">
        <f t="shared" ref="E66:E70" si="14">D66*80%</f>
        <v>0</v>
      </c>
      <c r="F66" s="102">
        <f t="shared" ref="F66:G70" si="15">B66*D66</f>
        <v>0</v>
      </c>
      <c r="G66" s="103">
        <f t="shared" si="15"/>
        <v>0</v>
      </c>
    </row>
    <row r="67" spans="1:7" x14ac:dyDescent="0.25">
      <c r="A67" s="8" t="s">
        <v>5</v>
      </c>
      <c r="B67" s="121">
        <v>229</v>
      </c>
      <c r="C67" s="119">
        <v>0</v>
      </c>
      <c r="D67" s="123">
        <v>0</v>
      </c>
      <c r="E67" s="103">
        <f t="shared" si="14"/>
        <v>0</v>
      </c>
      <c r="F67" s="102">
        <f t="shared" si="15"/>
        <v>0</v>
      </c>
      <c r="G67" s="103">
        <f t="shared" si="15"/>
        <v>0</v>
      </c>
    </row>
    <row r="68" spans="1:7" x14ac:dyDescent="0.25">
      <c r="A68" s="8" t="s">
        <v>6</v>
      </c>
      <c r="B68" s="121">
        <v>229</v>
      </c>
      <c r="C68" s="119">
        <v>0</v>
      </c>
      <c r="D68" s="123">
        <v>0</v>
      </c>
      <c r="E68" s="103">
        <f t="shared" si="14"/>
        <v>0</v>
      </c>
      <c r="F68" s="102">
        <f t="shared" si="15"/>
        <v>0</v>
      </c>
      <c r="G68" s="103">
        <f t="shared" si="15"/>
        <v>0</v>
      </c>
    </row>
    <row r="69" spans="1:7" x14ac:dyDescent="0.25">
      <c r="A69" s="8" t="s">
        <v>27</v>
      </c>
      <c r="B69" s="121">
        <v>241</v>
      </c>
      <c r="C69" s="119">
        <v>0</v>
      </c>
      <c r="D69" s="123">
        <v>0</v>
      </c>
      <c r="E69" s="103">
        <f t="shared" si="14"/>
        <v>0</v>
      </c>
      <c r="F69" s="102">
        <f t="shared" si="15"/>
        <v>0</v>
      </c>
      <c r="G69" s="103">
        <f t="shared" si="15"/>
        <v>0</v>
      </c>
    </row>
    <row r="70" spans="1:7" x14ac:dyDescent="0.25">
      <c r="A70" s="8" t="s">
        <v>7</v>
      </c>
      <c r="B70" s="121">
        <v>241</v>
      </c>
      <c r="C70" s="119">
        <v>0</v>
      </c>
      <c r="D70" s="123">
        <v>0</v>
      </c>
      <c r="E70" s="103">
        <f t="shared" si="14"/>
        <v>0</v>
      </c>
      <c r="F70" s="102">
        <f t="shared" si="15"/>
        <v>0</v>
      </c>
      <c r="G70" s="103">
        <f t="shared" si="15"/>
        <v>0</v>
      </c>
    </row>
    <row r="71" spans="1:7" x14ac:dyDescent="0.25">
      <c r="A71" s="2" t="s">
        <v>8</v>
      </c>
      <c r="B71" s="120">
        <f>SUM(B65:B70)</f>
        <v>1396</v>
      </c>
      <c r="C71" s="120">
        <f>SUM(C65:C70)</f>
        <v>0</v>
      </c>
      <c r="D71" s="105" t="s">
        <v>31</v>
      </c>
      <c r="E71" s="106" t="s">
        <v>31</v>
      </c>
      <c r="F71" s="107">
        <f>SUM(F65:F70)</f>
        <v>0</v>
      </c>
      <c r="G71" s="107">
        <f>SUM(G65:G70)</f>
        <v>0</v>
      </c>
    </row>
    <row r="72" spans="1:7" ht="24" x14ac:dyDescent="0.25">
      <c r="A72" s="3" t="s">
        <v>24</v>
      </c>
      <c r="B72" s="100" t="s">
        <v>12</v>
      </c>
      <c r="C72" s="101" t="s">
        <v>13</v>
      </c>
      <c r="D72" s="100" t="s">
        <v>301</v>
      </c>
      <c r="E72" s="101" t="s">
        <v>302</v>
      </c>
      <c r="F72" s="100" t="s">
        <v>12</v>
      </c>
      <c r="G72" s="101" t="s">
        <v>13</v>
      </c>
    </row>
    <row r="73" spans="1:7" x14ac:dyDescent="0.25">
      <c r="A73" s="8" t="s">
        <v>3</v>
      </c>
      <c r="B73" s="121">
        <v>1632</v>
      </c>
      <c r="C73" s="119">
        <v>0</v>
      </c>
      <c r="D73" s="123">
        <v>0</v>
      </c>
      <c r="E73" s="103">
        <f>D73*80%</f>
        <v>0</v>
      </c>
      <c r="F73" s="102">
        <f>B73*D73</f>
        <v>0</v>
      </c>
      <c r="G73" s="103">
        <f>C73*E73</f>
        <v>0</v>
      </c>
    </row>
    <row r="74" spans="1:7" x14ac:dyDescent="0.25">
      <c r="A74" s="8" t="s">
        <v>4</v>
      </c>
      <c r="B74" s="121">
        <v>1357</v>
      </c>
      <c r="C74" s="119">
        <v>0</v>
      </c>
      <c r="D74" s="123">
        <v>0</v>
      </c>
      <c r="E74" s="103">
        <f t="shared" ref="E74:E78" si="16">D74*80%</f>
        <v>0</v>
      </c>
      <c r="F74" s="102">
        <f t="shared" ref="F74:G78" si="17">B74*D74</f>
        <v>0</v>
      </c>
      <c r="G74" s="103">
        <f t="shared" si="17"/>
        <v>0</v>
      </c>
    </row>
    <row r="75" spans="1:7" x14ac:dyDescent="0.25">
      <c r="A75" s="8" t="s">
        <v>5</v>
      </c>
      <c r="B75" s="121">
        <v>1664</v>
      </c>
      <c r="C75" s="119">
        <v>0</v>
      </c>
      <c r="D75" s="123">
        <v>0</v>
      </c>
      <c r="E75" s="103">
        <f t="shared" si="16"/>
        <v>0</v>
      </c>
      <c r="F75" s="102">
        <f t="shared" si="17"/>
        <v>0</v>
      </c>
      <c r="G75" s="103">
        <f t="shared" si="17"/>
        <v>0</v>
      </c>
    </row>
    <row r="76" spans="1:7" x14ac:dyDescent="0.25">
      <c r="A76" s="8" t="s">
        <v>6</v>
      </c>
      <c r="B76" s="121">
        <v>1427</v>
      </c>
      <c r="C76" s="119">
        <v>0</v>
      </c>
      <c r="D76" s="123">
        <v>0</v>
      </c>
      <c r="E76" s="103">
        <f t="shared" si="16"/>
        <v>0</v>
      </c>
      <c r="F76" s="102">
        <f t="shared" si="17"/>
        <v>0</v>
      </c>
      <c r="G76" s="103">
        <f t="shared" si="17"/>
        <v>0</v>
      </c>
    </row>
    <row r="77" spans="1:7" x14ac:dyDescent="0.25">
      <c r="A77" s="8" t="s">
        <v>27</v>
      </c>
      <c r="B77" s="121">
        <v>1671</v>
      </c>
      <c r="C77" s="119">
        <v>0</v>
      </c>
      <c r="D77" s="123">
        <v>0</v>
      </c>
      <c r="E77" s="103">
        <f t="shared" si="16"/>
        <v>0</v>
      </c>
      <c r="F77" s="102">
        <f t="shared" si="17"/>
        <v>0</v>
      </c>
      <c r="G77" s="103">
        <f t="shared" si="17"/>
        <v>0</v>
      </c>
    </row>
    <row r="78" spans="1:7" x14ac:dyDescent="0.25">
      <c r="A78" s="8" t="s">
        <v>7</v>
      </c>
      <c r="B78" s="121">
        <v>1404</v>
      </c>
      <c r="C78" s="119">
        <v>0</v>
      </c>
      <c r="D78" s="123">
        <v>0</v>
      </c>
      <c r="E78" s="103">
        <f t="shared" si="16"/>
        <v>0</v>
      </c>
      <c r="F78" s="102">
        <f t="shared" si="17"/>
        <v>0</v>
      </c>
      <c r="G78" s="103">
        <f t="shared" si="17"/>
        <v>0</v>
      </c>
    </row>
    <row r="79" spans="1:7" x14ac:dyDescent="0.25">
      <c r="A79" s="2" t="s">
        <v>8</v>
      </c>
      <c r="B79" s="120">
        <f>SUM(B73:B78)</f>
        <v>9155</v>
      </c>
      <c r="C79" s="120">
        <f>SUM(C73:C78)</f>
        <v>0</v>
      </c>
      <c r="D79" s="105" t="s">
        <v>31</v>
      </c>
      <c r="E79" s="106" t="s">
        <v>31</v>
      </c>
      <c r="F79" s="107">
        <f>SUM(F73:F78)</f>
        <v>0</v>
      </c>
      <c r="G79" s="107">
        <f>SUM(G73:G78)</f>
        <v>0</v>
      </c>
    </row>
    <row r="80" spans="1:7" ht="24" x14ac:dyDescent="0.25">
      <c r="A80" s="1" t="s">
        <v>25</v>
      </c>
      <c r="B80" s="100" t="s">
        <v>12</v>
      </c>
      <c r="C80" s="101" t="s">
        <v>13</v>
      </c>
      <c r="D80" s="100" t="s">
        <v>301</v>
      </c>
      <c r="E80" s="101" t="s">
        <v>302</v>
      </c>
      <c r="F80" s="100" t="s">
        <v>12</v>
      </c>
      <c r="G80" s="101" t="s">
        <v>13</v>
      </c>
    </row>
    <row r="81" spans="1:7" x14ac:dyDescent="0.25">
      <c r="A81" s="8" t="s">
        <v>3</v>
      </c>
      <c r="B81" s="118">
        <v>0</v>
      </c>
      <c r="C81" s="119">
        <v>0</v>
      </c>
      <c r="D81" s="123">
        <v>0</v>
      </c>
      <c r="E81" s="103">
        <f>D81*80%</f>
        <v>0</v>
      </c>
      <c r="F81" s="102">
        <f>B81*D81</f>
        <v>0</v>
      </c>
      <c r="G81" s="103">
        <f>C81*E81</f>
        <v>0</v>
      </c>
    </row>
    <row r="82" spans="1:7" x14ac:dyDescent="0.25">
      <c r="A82" s="8" t="s">
        <v>4</v>
      </c>
      <c r="B82" s="118">
        <v>0</v>
      </c>
      <c r="C82" s="119">
        <v>0</v>
      </c>
      <c r="D82" s="123">
        <v>0</v>
      </c>
      <c r="E82" s="103">
        <f t="shared" ref="E82:E86" si="18">D82*80%</f>
        <v>0</v>
      </c>
      <c r="F82" s="102">
        <f t="shared" ref="F82:G86" si="19">B82*D82</f>
        <v>0</v>
      </c>
      <c r="G82" s="103">
        <f t="shared" si="19"/>
        <v>0</v>
      </c>
    </row>
    <row r="83" spans="1:7" x14ac:dyDescent="0.25">
      <c r="A83" s="8" t="s">
        <v>5</v>
      </c>
      <c r="B83" s="118">
        <v>0</v>
      </c>
      <c r="C83" s="119">
        <v>0</v>
      </c>
      <c r="D83" s="123">
        <v>0</v>
      </c>
      <c r="E83" s="103">
        <f t="shared" si="18"/>
        <v>0</v>
      </c>
      <c r="F83" s="102">
        <f t="shared" si="19"/>
        <v>0</v>
      </c>
      <c r="G83" s="103">
        <f t="shared" si="19"/>
        <v>0</v>
      </c>
    </row>
    <row r="84" spans="1:7" x14ac:dyDescent="0.25">
      <c r="A84" s="8" t="s">
        <v>6</v>
      </c>
      <c r="B84" s="118">
        <v>0</v>
      </c>
      <c r="C84" s="119">
        <v>0</v>
      </c>
      <c r="D84" s="123">
        <v>0</v>
      </c>
      <c r="E84" s="103">
        <f t="shared" si="18"/>
        <v>0</v>
      </c>
      <c r="F84" s="102">
        <f t="shared" si="19"/>
        <v>0</v>
      </c>
      <c r="G84" s="103">
        <f t="shared" si="19"/>
        <v>0</v>
      </c>
    </row>
    <row r="85" spans="1:7" x14ac:dyDescent="0.25">
      <c r="A85" s="8" t="s">
        <v>27</v>
      </c>
      <c r="B85" s="118">
        <v>0</v>
      </c>
      <c r="C85" s="119">
        <v>0</v>
      </c>
      <c r="D85" s="123">
        <v>0</v>
      </c>
      <c r="E85" s="103">
        <f t="shared" si="18"/>
        <v>0</v>
      </c>
      <c r="F85" s="102">
        <f t="shared" si="19"/>
        <v>0</v>
      </c>
      <c r="G85" s="103">
        <f t="shared" si="19"/>
        <v>0</v>
      </c>
    </row>
    <row r="86" spans="1:7" x14ac:dyDescent="0.25">
      <c r="A86" s="8" t="s">
        <v>7</v>
      </c>
      <c r="B86" s="118">
        <v>0</v>
      </c>
      <c r="C86" s="119">
        <v>0</v>
      </c>
      <c r="D86" s="123">
        <v>0</v>
      </c>
      <c r="E86" s="103">
        <f t="shared" si="18"/>
        <v>0</v>
      </c>
      <c r="F86" s="102">
        <f t="shared" si="19"/>
        <v>0</v>
      </c>
      <c r="G86" s="103">
        <f t="shared" si="19"/>
        <v>0</v>
      </c>
    </row>
    <row r="87" spans="1:7" x14ac:dyDescent="0.25">
      <c r="A87" s="2" t="s">
        <v>8</v>
      </c>
      <c r="B87" s="120">
        <f>SUM(B81:B86)</f>
        <v>0</v>
      </c>
      <c r="C87" s="120">
        <f>SUM(C81:C86)</f>
        <v>0</v>
      </c>
      <c r="D87" s="105" t="s">
        <v>31</v>
      </c>
      <c r="E87" s="106" t="s">
        <v>31</v>
      </c>
      <c r="F87" s="107">
        <f>SUM(F81:F86)</f>
        <v>0</v>
      </c>
      <c r="G87" s="107">
        <f>SUM(G81:G86)</f>
        <v>0</v>
      </c>
    </row>
    <row r="88" spans="1:7" ht="24" x14ac:dyDescent="0.25">
      <c r="A88" s="3" t="s">
        <v>26</v>
      </c>
      <c r="B88" s="100" t="s">
        <v>12</v>
      </c>
      <c r="C88" s="101" t="s">
        <v>13</v>
      </c>
      <c r="D88" s="100" t="s">
        <v>301</v>
      </c>
      <c r="E88" s="101" t="s">
        <v>302</v>
      </c>
      <c r="F88" s="100" t="s">
        <v>12</v>
      </c>
      <c r="G88" s="101" t="s">
        <v>13</v>
      </c>
    </row>
    <row r="89" spans="1:7" x14ac:dyDescent="0.25">
      <c r="A89" s="8" t="s">
        <v>3</v>
      </c>
      <c r="B89" s="118">
        <v>0</v>
      </c>
      <c r="C89" s="119">
        <v>0</v>
      </c>
      <c r="D89" s="123">
        <v>0</v>
      </c>
      <c r="E89" s="103">
        <f>D89*80%</f>
        <v>0</v>
      </c>
      <c r="F89" s="102">
        <f>B89*D89</f>
        <v>0</v>
      </c>
      <c r="G89" s="103">
        <f>C89*E89</f>
        <v>0</v>
      </c>
    </row>
    <row r="90" spans="1:7" x14ac:dyDescent="0.25">
      <c r="A90" s="8" t="s">
        <v>4</v>
      </c>
      <c r="B90" s="118">
        <v>0</v>
      </c>
      <c r="C90" s="119">
        <v>0</v>
      </c>
      <c r="D90" s="123">
        <v>0</v>
      </c>
      <c r="E90" s="103">
        <f t="shared" ref="E90:E94" si="20">D90*80%</f>
        <v>0</v>
      </c>
      <c r="F90" s="102">
        <f t="shared" ref="F90:G94" si="21">B90*D90</f>
        <v>0</v>
      </c>
      <c r="G90" s="103">
        <f t="shared" si="21"/>
        <v>0</v>
      </c>
    </row>
    <row r="91" spans="1:7" x14ac:dyDescent="0.25">
      <c r="A91" s="8" t="s">
        <v>5</v>
      </c>
      <c r="B91" s="118">
        <v>0</v>
      </c>
      <c r="C91" s="119">
        <v>0</v>
      </c>
      <c r="D91" s="123">
        <v>0</v>
      </c>
      <c r="E91" s="103">
        <f t="shared" si="20"/>
        <v>0</v>
      </c>
      <c r="F91" s="102">
        <f t="shared" si="21"/>
        <v>0</v>
      </c>
      <c r="G91" s="103">
        <f t="shared" si="21"/>
        <v>0</v>
      </c>
    </row>
    <row r="92" spans="1:7" x14ac:dyDescent="0.25">
      <c r="A92" s="8" t="s">
        <v>6</v>
      </c>
      <c r="B92" s="118">
        <v>0</v>
      </c>
      <c r="C92" s="119">
        <v>0</v>
      </c>
      <c r="D92" s="123">
        <v>0</v>
      </c>
      <c r="E92" s="103">
        <f t="shared" si="20"/>
        <v>0</v>
      </c>
      <c r="F92" s="102">
        <f t="shared" si="21"/>
        <v>0</v>
      </c>
      <c r="G92" s="103">
        <f t="shared" si="21"/>
        <v>0</v>
      </c>
    </row>
    <row r="93" spans="1:7" x14ac:dyDescent="0.25">
      <c r="A93" s="8" t="s">
        <v>27</v>
      </c>
      <c r="B93" s="118">
        <v>0</v>
      </c>
      <c r="C93" s="119">
        <v>0</v>
      </c>
      <c r="D93" s="123">
        <v>0</v>
      </c>
      <c r="E93" s="103">
        <f t="shared" si="20"/>
        <v>0</v>
      </c>
      <c r="F93" s="102">
        <f t="shared" si="21"/>
        <v>0</v>
      </c>
      <c r="G93" s="103">
        <f t="shared" si="21"/>
        <v>0</v>
      </c>
    </row>
    <row r="94" spans="1:7" x14ac:dyDescent="0.25">
      <c r="A94" s="8" t="s">
        <v>7</v>
      </c>
      <c r="B94" s="118">
        <v>0</v>
      </c>
      <c r="C94" s="119">
        <v>0</v>
      </c>
      <c r="D94" s="123">
        <v>0</v>
      </c>
      <c r="E94" s="103">
        <f t="shared" si="20"/>
        <v>0</v>
      </c>
      <c r="F94" s="102">
        <f t="shared" si="21"/>
        <v>0</v>
      </c>
      <c r="G94" s="103">
        <f t="shared" si="21"/>
        <v>0</v>
      </c>
    </row>
    <row r="95" spans="1:7" x14ac:dyDescent="0.25">
      <c r="A95" s="2" t="s">
        <v>8</v>
      </c>
      <c r="B95" s="120">
        <f>SUM(B89:B94)</f>
        <v>0</v>
      </c>
      <c r="C95" s="120">
        <f>SUM(C89:C94)</f>
        <v>0</v>
      </c>
      <c r="D95" s="105" t="s">
        <v>31</v>
      </c>
      <c r="E95" s="106" t="s">
        <v>31</v>
      </c>
      <c r="F95" s="107">
        <f>SUM(F89:F94)</f>
        <v>0</v>
      </c>
      <c r="G95" s="107">
        <f>SUM(G89:G94)</f>
        <v>0</v>
      </c>
    </row>
    <row r="96" spans="1:7" x14ac:dyDescent="0.25">
      <c r="A96" s="116" t="s">
        <v>307</v>
      </c>
      <c r="B96" s="115">
        <f>B8+B14+B23+B31+B39+B47+B55+B63+B71+B79+B87+B95</f>
        <v>35079</v>
      </c>
      <c r="C96" s="122">
        <f>C23+C31+C39+C47+C55+C63+C71+C79+C87+C95</f>
        <v>0</v>
      </c>
      <c r="D96" s="177" t="s">
        <v>31</v>
      </c>
      <c r="E96" s="178"/>
      <c r="F96" s="107">
        <f>F8+F14+F23+F31+F39+F47+F55+F63+F71+F79+F87+F95</f>
        <v>0</v>
      </c>
      <c r="G96" s="107">
        <f>G23+G31+G39+G47+G55+G63+G71+G79+G87+G95</f>
        <v>0</v>
      </c>
    </row>
    <row r="97" spans="1:7" x14ac:dyDescent="0.25">
      <c r="A97" s="116" t="s">
        <v>308</v>
      </c>
      <c r="B97" s="209">
        <f t="shared" ref="B97" si="22">B96+C96</f>
        <v>35079</v>
      </c>
      <c r="C97" s="210"/>
      <c r="D97" s="179"/>
      <c r="E97" s="180"/>
      <c r="F97" s="183">
        <f>F96+G96</f>
        <v>0</v>
      </c>
      <c r="G97" s="184"/>
    </row>
    <row r="98" spans="1:7" x14ac:dyDescent="0.25">
      <c r="A98" s="174" t="s">
        <v>286</v>
      </c>
      <c r="B98" s="174"/>
      <c r="C98" s="174"/>
      <c r="D98" s="174"/>
      <c r="E98" s="174"/>
      <c r="F98" s="175">
        <f>ROUNDUP(F97*5%,2)</f>
        <v>0</v>
      </c>
      <c r="G98" s="175"/>
    </row>
    <row r="99" spans="1:7" x14ac:dyDescent="0.25">
      <c r="A99" s="174" t="s">
        <v>303</v>
      </c>
      <c r="B99" s="174"/>
      <c r="C99" s="174"/>
      <c r="D99" s="174"/>
      <c r="E99" s="174"/>
      <c r="F99" s="175">
        <f>ROUNDUP(F97*2%,2)</f>
        <v>0</v>
      </c>
      <c r="G99" s="175"/>
    </row>
    <row r="100" spans="1:7" x14ac:dyDescent="0.25">
      <c r="A100" s="174" t="s">
        <v>32</v>
      </c>
      <c r="B100" s="174"/>
      <c r="C100" s="174"/>
      <c r="D100" s="174"/>
      <c r="E100" s="174"/>
      <c r="F100" s="176">
        <f>F97+F98+F99</f>
        <v>0</v>
      </c>
      <c r="G100" s="176"/>
    </row>
  </sheetData>
  <sheetProtection password="CC09" sheet="1" objects="1" scenarios="1"/>
  <mergeCells count="49">
    <mergeCell ref="A98:E98"/>
    <mergeCell ref="F98:G98"/>
    <mergeCell ref="A99:E99"/>
    <mergeCell ref="F99:G99"/>
    <mergeCell ref="A100:E100"/>
    <mergeCell ref="F100:G100"/>
    <mergeCell ref="B14:C14"/>
    <mergeCell ref="D14:E14"/>
    <mergeCell ref="F14:G14"/>
    <mergeCell ref="A15:G15"/>
    <mergeCell ref="D96:E97"/>
    <mergeCell ref="B97:C97"/>
    <mergeCell ref="F97:G9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B2:C2"/>
    <mergeCell ref="D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K13" sqref="K13"/>
    </sheetView>
  </sheetViews>
  <sheetFormatPr defaultRowHeight="15" x14ac:dyDescent="0.25"/>
  <cols>
    <col min="1" max="1" width="25.85546875" style="7" bestFit="1" customWidth="1"/>
    <col min="2" max="2" width="20" style="7" customWidth="1"/>
    <col min="3" max="3" width="25" style="7" customWidth="1"/>
    <col min="4" max="4" width="23.85546875" style="7" customWidth="1"/>
  </cols>
  <sheetData>
    <row r="1" spans="1:4" ht="15.75" customHeight="1" thickBot="1" x14ac:dyDescent="0.3">
      <c r="A1" s="213" t="s">
        <v>142</v>
      </c>
      <c r="B1" s="211" t="s">
        <v>143</v>
      </c>
      <c r="C1" s="215"/>
      <c r="D1" s="216"/>
    </row>
    <row r="2" spans="1:4" ht="24.75" thickBot="1" x14ac:dyDescent="0.3">
      <c r="A2" s="214"/>
      <c r="B2" s="28" t="s">
        <v>144</v>
      </c>
      <c r="C2" s="28" t="s">
        <v>145</v>
      </c>
      <c r="D2" s="28" t="s">
        <v>146</v>
      </c>
    </row>
    <row r="3" spans="1:4" ht="15.75" thickBot="1" x14ac:dyDescent="0.3">
      <c r="A3" s="29" t="s">
        <v>147</v>
      </c>
      <c r="B3" s="30">
        <v>1</v>
      </c>
      <c r="C3" s="31">
        <v>0</v>
      </c>
      <c r="D3" s="32">
        <f>B3*C3</f>
        <v>0</v>
      </c>
    </row>
    <row r="4" spans="1:4" ht="15.75" thickBot="1" x14ac:dyDescent="0.3">
      <c r="A4" s="29" t="s">
        <v>148</v>
      </c>
      <c r="B4" s="30">
        <v>1</v>
      </c>
      <c r="C4" s="31">
        <v>0</v>
      </c>
      <c r="D4" s="32">
        <f t="shared" ref="D4:D10" si="0">B4*C4</f>
        <v>0</v>
      </c>
    </row>
    <row r="5" spans="1:4" ht="15.75" thickBot="1" x14ac:dyDescent="0.3">
      <c r="A5" s="29" t="s">
        <v>149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150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29" t="s">
        <v>151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29" t="s">
        <v>152</v>
      </c>
      <c r="B8" s="30">
        <v>4</v>
      </c>
      <c r="C8" s="31">
        <v>0</v>
      </c>
      <c r="D8" s="32">
        <f t="shared" si="0"/>
        <v>0</v>
      </c>
    </row>
    <row r="9" spans="1:4" ht="15.75" thickBot="1" x14ac:dyDescent="0.3">
      <c r="A9" s="29" t="s">
        <v>153</v>
      </c>
      <c r="B9" s="30">
        <v>1</v>
      </c>
      <c r="C9" s="31">
        <v>0</v>
      </c>
      <c r="D9" s="32">
        <f t="shared" si="0"/>
        <v>0</v>
      </c>
    </row>
    <row r="10" spans="1:4" ht="15.75" thickBot="1" x14ac:dyDescent="0.3">
      <c r="A10" s="29" t="s">
        <v>154</v>
      </c>
      <c r="B10" s="30">
        <v>1</v>
      </c>
      <c r="C10" s="31">
        <v>0</v>
      </c>
      <c r="D10" s="32">
        <f t="shared" si="0"/>
        <v>0</v>
      </c>
    </row>
    <row r="11" spans="1:4" ht="15.75" thickBot="1" x14ac:dyDescent="0.3">
      <c r="A11" s="33" t="s">
        <v>155</v>
      </c>
      <c r="B11" s="28">
        <f>SUM(B3:B10)</f>
        <v>11</v>
      </c>
      <c r="C11" s="34" t="s">
        <v>31</v>
      </c>
      <c r="D11" s="35">
        <f>SUM(D3:D10)</f>
        <v>0</v>
      </c>
    </row>
    <row r="12" spans="1:4" ht="15.75" thickBot="1" x14ac:dyDescent="0.3"/>
    <row r="13" spans="1:4" ht="15.75" customHeight="1" thickBot="1" x14ac:dyDescent="0.3">
      <c r="A13" s="213" t="s">
        <v>142</v>
      </c>
      <c r="B13" s="211" t="s">
        <v>156</v>
      </c>
      <c r="C13" s="215"/>
      <c r="D13" s="216"/>
    </row>
    <row r="14" spans="1:4" ht="24.75" thickBot="1" x14ac:dyDescent="0.3">
      <c r="A14" s="214"/>
      <c r="B14" s="28" t="s">
        <v>157</v>
      </c>
      <c r="C14" s="28" t="s">
        <v>145</v>
      </c>
      <c r="D14" s="28" t="s">
        <v>146</v>
      </c>
    </row>
    <row r="15" spans="1:4" ht="15.75" thickBot="1" x14ac:dyDescent="0.3">
      <c r="A15" s="36" t="s">
        <v>148</v>
      </c>
      <c r="B15" s="37">
        <v>4</v>
      </c>
      <c r="C15" s="31">
        <v>0</v>
      </c>
      <c r="D15" s="32">
        <f>C15*B15</f>
        <v>0</v>
      </c>
    </row>
    <row r="16" spans="1:4" ht="15.75" thickBot="1" x14ac:dyDescent="0.3">
      <c r="A16" s="36" t="s">
        <v>150</v>
      </c>
      <c r="B16" s="37">
        <v>2</v>
      </c>
      <c r="C16" s="31">
        <v>0</v>
      </c>
      <c r="D16" s="32">
        <f t="shared" ref="D16:D21" si="1">C16*B16</f>
        <v>0</v>
      </c>
    </row>
    <row r="17" spans="1:4" ht="15.75" thickBot="1" x14ac:dyDescent="0.3">
      <c r="A17" s="36" t="s">
        <v>158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159</v>
      </c>
      <c r="B18" s="37">
        <v>2</v>
      </c>
      <c r="C18" s="31">
        <v>0</v>
      </c>
      <c r="D18" s="32">
        <f t="shared" si="1"/>
        <v>0</v>
      </c>
    </row>
    <row r="19" spans="1:4" ht="15.75" thickBot="1" x14ac:dyDescent="0.3">
      <c r="A19" s="36" t="s">
        <v>160</v>
      </c>
      <c r="B19" s="37">
        <v>6</v>
      </c>
      <c r="C19" s="31">
        <v>0</v>
      </c>
      <c r="D19" s="32">
        <f t="shared" si="1"/>
        <v>0</v>
      </c>
    </row>
    <row r="20" spans="1:4" ht="15.75" thickBot="1" x14ac:dyDescent="0.3">
      <c r="A20" s="36" t="s">
        <v>152</v>
      </c>
      <c r="B20" s="37">
        <v>20</v>
      </c>
      <c r="C20" s="38">
        <v>0</v>
      </c>
      <c r="D20" s="32">
        <f t="shared" si="1"/>
        <v>0</v>
      </c>
    </row>
    <row r="21" spans="1:4" ht="15.75" thickBot="1" x14ac:dyDescent="0.3">
      <c r="A21" s="36" t="s">
        <v>161</v>
      </c>
      <c r="B21" s="37">
        <v>6</v>
      </c>
      <c r="C21" s="39">
        <v>0</v>
      </c>
      <c r="D21" s="32">
        <f t="shared" si="1"/>
        <v>0</v>
      </c>
    </row>
    <row r="22" spans="1:4" ht="15.75" thickBot="1" x14ac:dyDescent="0.3">
      <c r="A22" s="40" t="s">
        <v>155</v>
      </c>
      <c r="B22" s="41">
        <f>SUM(B15:B21)</f>
        <v>42</v>
      </c>
      <c r="C22" s="42" t="s">
        <v>31</v>
      </c>
      <c r="D22" s="35">
        <f>SUM(D15:D21)</f>
        <v>0</v>
      </c>
    </row>
    <row r="23" spans="1:4" ht="15.75" thickBot="1" x14ac:dyDescent="0.3"/>
    <row r="24" spans="1:4" ht="15.75" customHeight="1" thickBot="1" x14ac:dyDescent="0.3">
      <c r="A24" s="213" t="s">
        <v>142</v>
      </c>
      <c r="B24" s="211" t="s">
        <v>156</v>
      </c>
      <c r="C24" s="215"/>
      <c r="D24" s="216"/>
    </row>
    <row r="25" spans="1:4" ht="24.75" thickBot="1" x14ac:dyDescent="0.3">
      <c r="A25" s="214"/>
      <c r="B25" s="28" t="s">
        <v>162</v>
      </c>
      <c r="C25" s="28" t="s">
        <v>145</v>
      </c>
      <c r="D25" s="28" t="s">
        <v>146</v>
      </c>
    </row>
    <row r="26" spans="1:4" ht="15.75" thickBot="1" x14ac:dyDescent="0.3">
      <c r="A26" s="43" t="s">
        <v>149</v>
      </c>
      <c r="B26" s="44">
        <v>2</v>
      </c>
      <c r="C26" s="31">
        <v>0</v>
      </c>
      <c r="D26" s="32">
        <f>B26*C26</f>
        <v>0</v>
      </c>
    </row>
    <row r="27" spans="1:4" ht="15.75" thickBot="1" x14ac:dyDescent="0.3">
      <c r="A27" s="43" t="s">
        <v>160</v>
      </c>
      <c r="B27" s="44">
        <v>2</v>
      </c>
      <c r="C27" s="31">
        <v>0</v>
      </c>
      <c r="D27" s="32">
        <f t="shared" ref="D27:D29" si="2">B27*C27</f>
        <v>0</v>
      </c>
    </row>
    <row r="28" spans="1:4" ht="15.75" thickBot="1" x14ac:dyDescent="0.3">
      <c r="A28" s="43" t="s">
        <v>152</v>
      </c>
      <c r="B28" s="44">
        <v>4</v>
      </c>
      <c r="C28" s="31">
        <v>0</v>
      </c>
      <c r="D28" s="32">
        <f t="shared" si="2"/>
        <v>0</v>
      </c>
    </row>
    <row r="29" spans="1:4" ht="15.75" thickBot="1" x14ac:dyDescent="0.3">
      <c r="A29" s="43" t="s">
        <v>161</v>
      </c>
      <c r="B29" s="44">
        <v>2</v>
      </c>
      <c r="C29" s="31">
        <v>0</v>
      </c>
      <c r="D29" s="32">
        <f t="shared" si="2"/>
        <v>0</v>
      </c>
    </row>
    <row r="30" spans="1:4" ht="15.75" thickBot="1" x14ac:dyDescent="0.3">
      <c r="A30" s="40" t="s">
        <v>155</v>
      </c>
      <c r="B30" s="41">
        <f>SUM(B26:B29)</f>
        <v>10</v>
      </c>
      <c r="C30" s="42" t="s">
        <v>31</v>
      </c>
      <c r="D30" s="46">
        <f>SUM(D26:D29)</f>
        <v>0</v>
      </c>
    </row>
    <row r="31" spans="1:4" ht="15.75" thickBot="1" x14ac:dyDescent="0.3">
      <c r="A31" s="45"/>
    </row>
    <row r="32" spans="1:4" ht="24.75" thickBot="1" x14ac:dyDescent="0.3">
      <c r="A32" s="47" t="s">
        <v>163</v>
      </c>
      <c r="B32" s="211">
        <f>B11+B22+B30</f>
        <v>63</v>
      </c>
      <c r="C32" s="212"/>
      <c r="D32" s="48">
        <f>D11+D22+D30</f>
        <v>0</v>
      </c>
    </row>
  </sheetData>
  <mergeCells count="7">
    <mergeCell ref="B32:C32"/>
    <mergeCell ref="A1:A2"/>
    <mergeCell ref="B1:D1"/>
    <mergeCell ref="A13:A14"/>
    <mergeCell ref="B13:D13"/>
    <mergeCell ref="A24:A25"/>
    <mergeCell ref="B24:D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C19" sqref="C19"/>
    </sheetView>
  </sheetViews>
  <sheetFormatPr defaultRowHeight="15" x14ac:dyDescent="0.25"/>
  <cols>
    <col min="1" max="1" width="20.85546875" style="7" bestFit="1" customWidth="1"/>
    <col min="2" max="2" width="22.28515625" style="7" customWidth="1"/>
    <col min="3" max="3" width="22.5703125" style="7" customWidth="1"/>
    <col min="4" max="4" width="21.7109375" style="7" customWidth="1"/>
  </cols>
  <sheetData>
    <row r="1" spans="1:4" ht="15.75" customHeight="1" thickBot="1" x14ac:dyDescent="0.3">
      <c r="A1" s="213" t="s">
        <v>142</v>
      </c>
      <c r="B1" s="211" t="s">
        <v>164</v>
      </c>
      <c r="C1" s="215"/>
      <c r="D1" s="216"/>
    </row>
    <row r="2" spans="1:4" ht="24.75" thickBot="1" x14ac:dyDescent="0.3">
      <c r="A2" s="214"/>
      <c r="B2" s="28" t="s">
        <v>144</v>
      </c>
      <c r="C2" s="28" t="s">
        <v>145</v>
      </c>
      <c r="D2" s="28" t="s">
        <v>146</v>
      </c>
    </row>
    <row r="3" spans="1:4" ht="15.75" thickBot="1" x14ac:dyDescent="0.3">
      <c r="A3" s="29" t="s">
        <v>147</v>
      </c>
      <c r="B3" s="30">
        <v>1</v>
      </c>
      <c r="C3" s="31">
        <v>0</v>
      </c>
      <c r="D3" s="32">
        <f>B3*C3</f>
        <v>0</v>
      </c>
    </row>
    <row r="4" spans="1:4" ht="15.75" thickBot="1" x14ac:dyDescent="0.3">
      <c r="A4" s="29" t="s">
        <v>150</v>
      </c>
      <c r="B4" s="30">
        <v>1</v>
      </c>
      <c r="C4" s="31">
        <v>0</v>
      </c>
      <c r="D4" s="32">
        <f t="shared" ref="D4:D8" si="0">B4*C4</f>
        <v>0</v>
      </c>
    </row>
    <row r="5" spans="1:4" ht="15.75" thickBot="1" x14ac:dyDescent="0.3">
      <c r="A5" s="29" t="s">
        <v>151</v>
      </c>
      <c r="B5" s="30">
        <v>1</v>
      </c>
      <c r="C5" s="31">
        <v>0</v>
      </c>
      <c r="D5" s="32">
        <f t="shared" si="0"/>
        <v>0</v>
      </c>
    </row>
    <row r="6" spans="1:4" ht="15.75" thickBot="1" x14ac:dyDescent="0.3">
      <c r="A6" s="29" t="s">
        <v>152</v>
      </c>
      <c r="B6" s="30">
        <v>1</v>
      </c>
      <c r="C6" s="31">
        <v>0</v>
      </c>
      <c r="D6" s="32">
        <f t="shared" si="0"/>
        <v>0</v>
      </c>
    </row>
    <row r="7" spans="1:4" ht="15.75" thickBot="1" x14ac:dyDescent="0.3">
      <c r="A7" s="29" t="s">
        <v>161</v>
      </c>
      <c r="B7" s="30">
        <v>1</v>
      </c>
      <c r="C7" s="31">
        <v>0</v>
      </c>
      <c r="D7" s="32">
        <f t="shared" si="0"/>
        <v>0</v>
      </c>
    </row>
    <row r="8" spans="1:4" ht="15.75" thickBot="1" x14ac:dyDescent="0.3">
      <c r="A8" s="29" t="s">
        <v>153</v>
      </c>
      <c r="B8" s="30">
        <v>1</v>
      </c>
      <c r="C8" s="31">
        <v>0</v>
      </c>
      <c r="D8" s="32">
        <f t="shared" si="0"/>
        <v>0</v>
      </c>
    </row>
    <row r="9" spans="1:4" ht="15.75" thickBot="1" x14ac:dyDescent="0.3">
      <c r="A9" s="33" t="s">
        <v>155</v>
      </c>
      <c r="B9" s="28">
        <f>SUM(B3:B8)</f>
        <v>6</v>
      </c>
      <c r="C9" s="34" t="s">
        <v>31</v>
      </c>
      <c r="D9" s="35">
        <f>SUM(D3:D8)</f>
        <v>0</v>
      </c>
    </row>
    <row r="11" spans="1:4" ht="15.75" thickBot="1" x14ac:dyDescent="0.3"/>
    <row r="12" spans="1:4" ht="15.75" thickBot="1" x14ac:dyDescent="0.3">
      <c r="A12" s="213" t="s">
        <v>142</v>
      </c>
      <c r="B12" s="211" t="s">
        <v>165</v>
      </c>
      <c r="C12" s="215"/>
      <c r="D12" s="216"/>
    </row>
    <row r="13" spans="1:4" ht="24.75" thickBot="1" x14ac:dyDescent="0.3">
      <c r="A13" s="214"/>
      <c r="B13" s="28" t="s">
        <v>157</v>
      </c>
      <c r="C13" s="28" t="s">
        <v>145</v>
      </c>
      <c r="D13" s="28" t="s">
        <v>146</v>
      </c>
    </row>
    <row r="14" spans="1:4" ht="15.75" thickBot="1" x14ac:dyDescent="0.3">
      <c r="A14" s="36" t="s">
        <v>148</v>
      </c>
      <c r="B14" s="37">
        <v>2</v>
      </c>
      <c r="C14" s="31">
        <v>0</v>
      </c>
      <c r="D14" s="32">
        <f>C14*B14</f>
        <v>0</v>
      </c>
    </row>
    <row r="15" spans="1:4" ht="15.75" thickBot="1" x14ac:dyDescent="0.3">
      <c r="A15" s="36" t="s">
        <v>158</v>
      </c>
      <c r="B15" s="37">
        <v>2</v>
      </c>
      <c r="C15" s="31">
        <v>0</v>
      </c>
      <c r="D15" s="32">
        <f t="shared" ref="D15:D19" si="1">C15*B15</f>
        <v>0</v>
      </c>
    </row>
    <row r="16" spans="1:4" ht="15.75" thickBot="1" x14ac:dyDescent="0.3">
      <c r="A16" s="36" t="s">
        <v>159</v>
      </c>
      <c r="B16" s="37">
        <v>2</v>
      </c>
      <c r="C16" s="31">
        <v>0</v>
      </c>
      <c r="D16" s="32">
        <f t="shared" si="1"/>
        <v>0</v>
      </c>
    </row>
    <row r="17" spans="1:4" ht="15.75" thickBot="1" x14ac:dyDescent="0.3">
      <c r="A17" s="36" t="s">
        <v>160</v>
      </c>
      <c r="B17" s="37">
        <v>2</v>
      </c>
      <c r="C17" s="31">
        <v>0</v>
      </c>
      <c r="D17" s="32">
        <f t="shared" si="1"/>
        <v>0</v>
      </c>
    </row>
    <row r="18" spans="1:4" ht="15.75" thickBot="1" x14ac:dyDescent="0.3">
      <c r="A18" s="36" t="s">
        <v>152</v>
      </c>
      <c r="B18" s="37">
        <v>4</v>
      </c>
      <c r="C18" s="38">
        <v>0</v>
      </c>
      <c r="D18" s="32">
        <f t="shared" si="1"/>
        <v>0</v>
      </c>
    </row>
    <row r="19" spans="1:4" ht="15.75" thickBot="1" x14ac:dyDescent="0.3">
      <c r="A19" s="36" t="s">
        <v>161</v>
      </c>
      <c r="B19" s="37">
        <v>2</v>
      </c>
      <c r="C19" s="39">
        <v>0</v>
      </c>
      <c r="D19" s="32">
        <f t="shared" si="1"/>
        <v>0</v>
      </c>
    </row>
    <row r="20" spans="1:4" ht="15.75" thickBot="1" x14ac:dyDescent="0.3">
      <c r="A20" s="40" t="s">
        <v>155</v>
      </c>
      <c r="B20" s="41">
        <f>SUM(B14:B19)</f>
        <v>14</v>
      </c>
      <c r="C20" s="42" t="s">
        <v>31</v>
      </c>
      <c r="D20" s="35">
        <f>SUM(D14:D19)</f>
        <v>0</v>
      </c>
    </row>
    <row r="22" spans="1:4" ht="15.75" thickBot="1" x14ac:dyDescent="0.3"/>
    <row r="23" spans="1:4" ht="36.75" thickBot="1" x14ac:dyDescent="0.3">
      <c r="A23" s="49" t="s">
        <v>166</v>
      </c>
      <c r="B23" s="217">
        <f>B20+B9</f>
        <v>20</v>
      </c>
      <c r="C23" s="218"/>
      <c r="D23" s="50">
        <f>D9+D20</f>
        <v>0</v>
      </c>
    </row>
  </sheetData>
  <mergeCells count="5">
    <mergeCell ref="B23:C23"/>
    <mergeCell ref="A1:A2"/>
    <mergeCell ref="B1:D1"/>
    <mergeCell ref="A12:A13"/>
    <mergeCell ref="B12:D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IV VALOR TOTAL LT I</vt:lpstr>
      <vt:lpstr>IV-A ALIM COMPLEM</vt:lpstr>
      <vt:lpstr>IV-B FORM INF</vt:lpstr>
      <vt:lpstr>IV-C CUSTO UNIT E TOTAL HEMORIO</vt:lpstr>
      <vt:lpstr>IV-C CUSTO UNIT E TOTAL IEDE</vt:lpstr>
      <vt:lpstr>IV-C CUSTO UNIT E TOTAL IETAP</vt:lpstr>
      <vt:lpstr>IV-C CUSTO UNIT E TOTAL IECAC</vt:lpstr>
      <vt:lpstr>IV-D CUSTO PESS MIN HEMORIO</vt:lpstr>
      <vt:lpstr>IV-D CUSTO PESS MIN IEDE</vt:lpstr>
      <vt:lpstr>IV-D CUSTO PESS MIN IETAP</vt:lpstr>
      <vt:lpstr>IV-D CUSTO PESS MIN IECAC</vt:lpstr>
      <vt:lpstr>IV-E PLAN ABERTA PESS MIN</vt:lpstr>
      <vt:lpstr>IV-F RESUMO COTAÇÃO LT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Tatiana Barbosa de Mendonça</cp:lastModifiedBy>
  <cp:lastPrinted>2024-04-26T16:15:46Z</cp:lastPrinted>
  <dcterms:created xsi:type="dcterms:W3CDTF">2023-08-12T00:26:40Z</dcterms:created>
  <dcterms:modified xsi:type="dcterms:W3CDTF">2024-04-26T16:16:04Z</dcterms:modified>
</cp:coreProperties>
</file>